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9696" windowHeight="6300" activeTab="0"/>
  </bookViews>
  <sheets>
    <sheet name="rpt (2)" sheetId="1" r:id="rId1"/>
    <sheet name="Sheet2" sheetId="2" r:id="rId2"/>
    <sheet name="Sheet3" sheetId="3" r:id="rId3"/>
  </sheets>
  <definedNames>
    <definedName name="_xlnm.Print_Area" localSheetId="0">'rpt (2)'!$A$1:$L$277</definedName>
  </definedNames>
  <calcPr fullCalcOnLoad="1"/>
</workbook>
</file>

<file path=xl/sharedStrings.xml><?xml version="1.0" encoding="utf-8"?>
<sst xmlns="http://schemas.openxmlformats.org/spreadsheetml/2006/main" count="322" uniqueCount="229">
  <si>
    <t xml:space="preserve"> </t>
  </si>
  <si>
    <t>KUMPULAN FIMA BERHAD</t>
  </si>
  <si>
    <t>(Company No. : 11817 - V)</t>
  </si>
  <si>
    <t>(Incorporated in Malaysia)</t>
  </si>
  <si>
    <t>Quarterly report on consolidated results for the financial year ended 31 March 2000.</t>
  </si>
  <si>
    <t>Except as disclosed otherwise, the figures have not been audited.</t>
  </si>
  <si>
    <t>CONSOLIDATED INCOME STATEMENT</t>
  </si>
  <si>
    <t>Individual Quarter</t>
  </si>
  <si>
    <t>Cumulative Quarter</t>
  </si>
  <si>
    <t>Current</t>
  </si>
  <si>
    <t>Preceding Year</t>
  </si>
  <si>
    <t xml:space="preserve">Preceding </t>
  </si>
  <si>
    <t>Year</t>
  </si>
  <si>
    <t>Corresponding</t>
  </si>
  <si>
    <t xml:space="preserve">Year </t>
  </si>
  <si>
    <t>Quarter</t>
  </si>
  <si>
    <t>(Audited)</t>
  </si>
  <si>
    <t>31/3/00</t>
  </si>
  <si>
    <t>31/3/99</t>
  </si>
  <si>
    <t>RM'000</t>
  </si>
  <si>
    <t>(a)</t>
  </si>
  <si>
    <t xml:space="preserve">TURNOVER  </t>
  </si>
  <si>
    <t>N/A</t>
  </si>
  <si>
    <t>(b)</t>
  </si>
  <si>
    <t>Investment Income</t>
  </si>
  <si>
    <t>(c)</t>
  </si>
  <si>
    <t>Other Income including interest income</t>
  </si>
  <si>
    <t xml:space="preserve">Operating profit/(loss) before interest on </t>
  </si>
  <si>
    <t>borrowings, depreciation and amortisation,</t>
  </si>
  <si>
    <t xml:space="preserve">exceptional items, income tax, minority </t>
  </si>
  <si>
    <t>interest and extraordinary items</t>
  </si>
  <si>
    <t>Interest on borrowings</t>
  </si>
  <si>
    <t>Depreciation and amortisation</t>
  </si>
  <si>
    <t>(d)</t>
  </si>
  <si>
    <t>Exceptional Items</t>
  </si>
  <si>
    <t>(e)</t>
  </si>
  <si>
    <t>Operating loss after interest on borrowings,</t>
  </si>
  <si>
    <t>depreciation and amortisation, exceptional items but</t>
  </si>
  <si>
    <t xml:space="preserve">before income tax, minority interest and </t>
  </si>
  <si>
    <t>extraordinary items</t>
  </si>
  <si>
    <t>(f)</t>
  </si>
  <si>
    <t xml:space="preserve">Share of profit less losses </t>
  </si>
  <si>
    <t>of associated companies</t>
  </si>
  <si>
    <t>(g)</t>
  </si>
  <si>
    <t>Loss before taxation, minority interests and</t>
  </si>
  <si>
    <t>(h)</t>
  </si>
  <si>
    <t xml:space="preserve">Taxation </t>
  </si>
  <si>
    <t>(i)</t>
  </si>
  <si>
    <t>Loss after Taxation</t>
  </si>
  <si>
    <t>before deducting minority interests</t>
  </si>
  <si>
    <t>(ii)</t>
  </si>
  <si>
    <t>Minority Interests</t>
  </si>
  <si>
    <t>(j)</t>
  </si>
  <si>
    <t>attributable to shareholders</t>
  </si>
  <si>
    <t>(k)</t>
  </si>
  <si>
    <t>Extraordinary items</t>
  </si>
  <si>
    <t xml:space="preserve"> Less minority interests</t>
  </si>
  <si>
    <t>(iii)</t>
  </si>
  <si>
    <t>Extraordinary items attributable to</t>
  </si>
  <si>
    <t>shareholders</t>
  </si>
  <si>
    <t>(l)</t>
  </si>
  <si>
    <t>Loss after taxation and extraordinary</t>
  </si>
  <si>
    <t>items attributable to shareholders</t>
  </si>
  <si>
    <t>Loss per share based on 2(j) above after</t>
  </si>
  <si>
    <t>deducting any provision for preference dividends,</t>
  </si>
  <si>
    <t>if any :-</t>
  </si>
  <si>
    <t>Basic (based on 2000 : 263,160,000</t>
  </si>
  <si>
    <t>(1999 : 263,160,000) ordinary shares) (sen)</t>
  </si>
  <si>
    <t>Fully diluted (based on 2000 : 263,160,000</t>
  </si>
  <si>
    <t xml:space="preserve">CONSOLIDATED BALANCE SHEET </t>
  </si>
  <si>
    <t>As At</t>
  </si>
  <si>
    <t>End Of</t>
  </si>
  <si>
    <t>Preceding</t>
  </si>
  <si>
    <t>Financial</t>
  </si>
  <si>
    <t>Year End</t>
  </si>
  <si>
    <t>1.</t>
  </si>
  <si>
    <t>Fixed Assets</t>
  </si>
  <si>
    <t>2.</t>
  </si>
  <si>
    <t>Investment in Associated Companies</t>
  </si>
  <si>
    <t>3.</t>
  </si>
  <si>
    <t>Long Term Investment</t>
  </si>
  <si>
    <t>4.</t>
  </si>
  <si>
    <t>Intangible Assets</t>
  </si>
  <si>
    <t>5.</t>
  </si>
  <si>
    <t>Current Assets</t>
  </si>
  <si>
    <t>Stocks</t>
  </si>
  <si>
    <t>Trade Debtors</t>
  </si>
  <si>
    <t>Short Term Investments</t>
  </si>
  <si>
    <t>Cash</t>
  </si>
  <si>
    <t>Other Debtors</t>
  </si>
  <si>
    <t>Tax Recoverable</t>
  </si>
  <si>
    <t>Dividends Receivable</t>
  </si>
  <si>
    <t>6.</t>
  </si>
  <si>
    <t>Current Liabilities</t>
  </si>
  <si>
    <t>Short Term Borrowings</t>
  </si>
  <si>
    <t>Trade Creditors</t>
  </si>
  <si>
    <t>Other Creditors</t>
  </si>
  <si>
    <t>Provision for Taxation</t>
  </si>
  <si>
    <t>Dividend</t>
  </si>
  <si>
    <t>7.</t>
  </si>
  <si>
    <t>Net Current Assets/(Current Liabilities)</t>
  </si>
  <si>
    <t>8.</t>
  </si>
  <si>
    <t>Shareholders' Funds</t>
  </si>
  <si>
    <t>Ordinary Shares</t>
  </si>
  <si>
    <t>Reserves</t>
  </si>
  <si>
    <t>Retained Earnings/Losses</t>
  </si>
  <si>
    <t>Capital Reserves</t>
  </si>
  <si>
    <t>9.</t>
  </si>
  <si>
    <t>Minority Interest</t>
  </si>
  <si>
    <t>10.</t>
  </si>
  <si>
    <t>Long Term Borrowings</t>
  </si>
  <si>
    <t>11.</t>
  </si>
  <si>
    <t>Other Long Term Liabilities</t>
  </si>
  <si>
    <t>12.</t>
  </si>
  <si>
    <t>Net Tangible Assets (per share)</t>
  </si>
  <si>
    <t>sen</t>
  </si>
  <si>
    <t>NOTES :</t>
  </si>
  <si>
    <t>Accounting Policies</t>
  </si>
  <si>
    <t>The  quarterly  financial  statements  have been prepared based  on accounting policies and methods of co mputation consistent with</t>
  </si>
  <si>
    <t xml:space="preserve">those adopted in the 31 March 1999 Annual Report. </t>
  </si>
  <si>
    <t xml:space="preserve">Exceptional items </t>
  </si>
  <si>
    <t>Accretion of capital reserve on consolidation</t>
  </si>
  <si>
    <t>Amortisation of goodwill</t>
  </si>
  <si>
    <t>Goodwill written off</t>
  </si>
  <si>
    <t>Operating loss of a stockbroking subsidiary</t>
  </si>
  <si>
    <t>Profit on sale of an associated company</t>
  </si>
  <si>
    <t xml:space="preserve">Loss on sale of land and building to related </t>
  </si>
  <si>
    <t xml:space="preserve"> company, net of tax</t>
  </si>
  <si>
    <t>Realisation of losses on liquidation of subsidiary</t>
  </si>
  <si>
    <t>Unrealised foreign exchange loss</t>
  </si>
  <si>
    <t>Extraordinary Item</t>
  </si>
  <si>
    <t>There was no extraordinary item for the current period.</t>
  </si>
  <si>
    <t>Taxation</t>
  </si>
  <si>
    <t>The   group  taxation  charge  is provisional  and does not  include  deferred taxation   and/or  any adjustments   for under  or  over</t>
  </si>
  <si>
    <t>provision in respect of prior years.</t>
  </si>
  <si>
    <t>Pre-acquisition Profit</t>
  </si>
  <si>
    <t>There was no pre-acquisition profit in the current period.</t>
  </si>
  <si>
    <t>Sale of Investments and/or Properties</t>
  </si>
  <si>
    <t>There was no sale of investments or properties for the current period.</t>
  </si>
  <si>
    <t>Quoted Investments</t>
  </si>
  <si>
    <t>There was no purchase or sale of quoted securities for the current period.</t>
  </si>
  <si>
    <t>Changes in the Composition of the Group</t>
  </si>
  <si>
    <t>There were no changes in the composition of the Group in the current period.</t>
  </si>
  <si>
    <t>Corporate Proposals</t>
  </si>
  <si>
    <t>There was no corporate proposal in the current period.</t>
  </si>
  <si>
    <t>Seasonal or Cyclical Factors</t>
  </si>
  <si>
    <t>The   business   operation of   the  stockbroking division  is   materially  affected   by the market volume  of the   Kuala Lumpur  Stock</t>
  </si>
  <si>
    <t>Exchange whilst the agrobased division is affected by the supply and demand of agriculture products.</t>
  </si>
  <si>
    <t>Changes in Share Capital</t>
  </si>
  <si>
    <t>There were no issuances and repayment of debt nor any movement in share capital for the current period.</t>
  </si>
  <si>
    <t xml:space="preserve">Group borrowings and debt securities </t>
  </si>
  <si>
    <t>Secured</t>
  </si>
  <si>
    <t>Non-current</t>
  </si>
  <si>
    <t>Unsecured</t>
  </si>
  <si>
    <t>The  secured   long  term loan  of a  foreign  sub-subsidiary company amounting to  RM35.44 million  is denominated   in   US dollar</t>
  </si>
  <si>
    <t>(USD8.71 million).</t>
  </si>
  <si>
    <t>13.</t>
  </si>
  <si>
    <t xml:space="preserve">Contingent Liabilities </t>
  </si>
  <si>
    <t>A  sub-subsidiary   company   has capital  guarantee  arrangements  with  certain  investor clients. Under these  arrangements, the</t>
  </si>
  <si>
    <t>sub-subsidiary  company  has  guaranteed  to  return a  fixed capital sum  provided by the investor clients at  the  end of  a  period</t>
  </si>
  <si>
    <t>stipulated in the agreements.</t>
  </si>
  <si>
    <t>Under  the said  capital  agreements,   the  sub-subsidiary  company  has a  RM4.99  million  contingent liability  as  at 8 May 2000</t>
  </si>
  <si>
    <t xml:space="preserve">resulting  from unrealised  losses on  investments  in  quoted  shares of  funds managed on  behalf  of  investor clients. No provision </t>
  </si>
  <si>
    <t>has been made in  the sub-subsidiary company’s accounts in  respect of  these balances as  the Directors are of the opinion that the</t>
  </si>
  <si>
    <t>contingent liabilities will not be realised in the current financial year.</t>
  </si>
  <si>
    <t>14.</t>
  </si>
  <si>
    <t>Off Balance Sheet Financial Instruments</t>
  </si>
  <si>
    <t>There were no off balance sheet financial instruments in the current period.</t>
  </si>
  <si>
    <t>15.</t>
  </si>
  <si>
    <t>Litigations</t>
  </si>
  <si>
    <t>A  claim of  RM6.9 million  was  made  by a  client of Fima Securities Sdn Bhd (FSSB), a sub-subsidiary company, against FSSB for</t>
  </si>
  <si>
    <t>breach  of  contract  as  its  client  alleged  that it  had  failed to purchase certain shares.  FSSB has filed a defence indicating  that no</t>
  </si>
  <si>
    <t>contract existed and   the arrangement   is  purely between  third parties.  At  present  FSSB’s  directors  are of the opinion  that  the</t>
  </si>
  <si>
    <t>client’s claim will  be unsuccessful and accordingly no provision has been made in the accounts.</t>
  </si>
  <si>
    <t>Another  client  of   FSSB  has  also  taken legal  action  to nullify three purchase contracts amounting  to RM10.6  million.  However,</t>
  </si>
  <si>
    <t>FSSB  is   counterclaiming   for  settlement  of  outstanding    margin   transactions  of   RM31.5 million from   the  said client.  FSSB’s</t>
  </si>
  <si>
    <t>directors  are of the opinion  that   the claim  will  be  dismissed and  the  counterclaim will be  successful as  the trading losses arose</t>
  </si>
  <si>
    <t>from shares transactions that were duly authorised by the said client. Accordingly, no provision has been made in the account.</t>
  </si>
  <si>
    <t>16.</t>
  </si>
  <si>
    <t>Segmental Information.</t>
  </si>
  <si>
    <t>Profit (loss)</t>
  </si>
  <si>
    <t>Gross Assets</t>
  </si>
  <si>
    <t>Turnover</t>
  </si>
  <si>
    <t>Before Tax</t>
  </si>
  <si>
    <t>Employed</t>
  </si>
  <si>
    <t>Manufacturing</t>
  </si>
  <si>
    <t>Stockbroking</t>
  </si>
  <si>
    <t>Bulking</t>
  </si>
  <si>
    <t>Agrobased</t>
  </si>
  <si>
    <t>Others</t>
  </si>
  <si>
    <t>17.</t>
  </si>
  <si>
    <t>Material change in profit before taxation for the quarter reported as compared with the preceding quarter</t>
  </si>
  <si>
    <t>The  Group  reported a loss before taxation of RM16.6 million as compared  to the previous quarter to  31 December 1999 profit</t>
  </si>
  <si>
    <t>before   taxation   of   RM7.4 million. This   was  attributable  to  the  unrealised   foreign  exchange loss in respect of our foreign</t>
  </si>
  <si>
    <t>sub-subsidiary operating in Papua New Guinea and additional provisions for doubtful debt.</t>
  </si>
  <si>
    <t>18.</t>
  </si>
  <si>
    <t>Review of Performance</t>
  </si>
  <si>
    <t>For  the  financial   year under  review, the Group posted a  loss   before  taxation of  RM25.1 million on the  back of  turnover   of</t>
  </si>
  <si>
    <t>RM268.9  million. The   loss  before  taxation   was attributable  to  the continued   loss of   the stockbroking  division, realised  and</t>
  </si>
  <si>
    <t>unrealised foreign exchange loss of the sub-subsidiary company operating in Papua New Guinea and interest on borrowings.</t>
  </si>
  <si>
    <t>19.</t>
  </si>
  <si>
    <t>Current Year Prospects</t>
  </si>
  <si>
    <t>Barring  unforeseen circumtances, the  Directors are  of the view that the performance of the Group will improve in the current year.</t>
  </si>
  <si>
    <t>20.</t>
  </si>
  <si>
    <t>Subsequent Event</t>
  </si>
  <si>
    <t>As part of  its effort in complying  with  the Policy Framework for  Stockbroking  Industry  Consolidation announced  by the Securities</t>
  </si>
  <si>
    <t>Commission on  21.04.2000, Fima Securities Holdings Sdn  Bhd ("FSHSB"), a  wholly owned subsidiary of Kumpulan Fima Berhad</t>
  </si>
  <si>
    <t>("KFB") had  on 19.05.2000  entered into a Memorandum of Understanding with Pan Pacific Asia Berhad ("PPAB)  with a  view  to</t>
  </si>
  <si>
    <t>finalising and executing a Sale and Purchase agreement for the merger of their respective securities firm.</t>
  </si>
  <si>
    <t>FSHSB is committed towards fulfilling the requirement of the Securities Commission and intend to be one of the 15 Universal Brokers</t>
  </si>
  <si>
    <t>by  31.12.2000. FSHSB  will work  closely  with PPAB  to merge with at least 2 more stockbroking firms to achieve Universal Broker</t>
  </si>
  <si>
    <t>Status.</t>
  </si>
  <si>
    <t>21.</t>
  </si>
  <si>
    <t>No dividend has been declared for the financial year ended 31 March 2000 ( 1999 - Nil).</t>
  </si>
  <si>
    <t>BY ORDER OF THE BOARD</t>
  </si>
  <si>
    <t>BAZLAN BIN OSMAN</t>
  </si>
  <si>
    <t>(MIA 7246)</t>
  </si>
  <si>
    <t>MD JUNID BIN MD YUSOF</t>
  </si>
  <si>
    <t>(LS 01750)</t>
  </si>
  <si>
    <t>Company Secretaries</t>
  </si>
  <si>
    <t>Kuala Lumpur</t>
  </si>
  <si>
    <t>29/05/2000</t>
  </si>
  <si>
    <t>On 11 May, 2000,  a  subsidiary, Fima Corporation Berhad ("FCB")  received  a notice  from Malaysia Airports Berhad ("MAB" or</t>
  </si>
  <si>
    <t>"lessor")  for  an early  termination of  the agreement  dated 29 September, 1993 in  respect of a leasehold land located at Lot 1210,</t>
  </si>
  <si>
    <t>Grant  19585,  Mukim Damansara, Daerah  Petaling, Selangor, on  which  the FCB's  leasehold  building with a  net book  value of</t>
  </si>
  <si>
    <t>RM51.0 million stands. Under the terms to the  proposed  termination, FCB is required to  deliver vacant possesion of  the said land</t>
  </si>
  <si>
    <t>to MAB by 1 August , 2000. FCB  has  agreed to vacate the  said  land subject  to adequate compensation  and  indemnification  by</t>
  </si>
  <si>
    <t xml:space="preserve">MAB. The effect  of these uncertainties, which  may  be material, cannot  be presently ascertained. Accordingly, no adjustments were </t>
  </si>
  <si>
    <t>made to the accounts of FCB and the Group to reflect the potential effects of these uncertainties as at the balance sheet date.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</si>
</sst>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#\ ;\(#,###\)"/>
    <numFmt numFmtId="176" formatCode="#,###.0\ ;\(#,###.0\)"/>
    <numFmt numFmtId="177" formatCode="0.0%"/>
    <numFmt numFmtId="178" formatCode="#,##0.0_);[Red]\(#,##0.0\)"/>
    <numFmt numFmtId="179" formatCode="#,##0.000_);[Red]\(#,##0.0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RM&quot;#,##0;\-&quot;RM&quot;#,##0"/>
    <numFmt numFmtId="189" formatCode="&quot;RM&quot;#,##0;[Red]\-&quot;RM&quot;#,##0"/>
    <numFmt numFmtId="190" formatCode="&quot;RM&quot;#,##0.00;\-&quot;RM&quot;#,##0.00"/>
    <numFmt numFmtId="191" formatCode="&quot;RM&quot;#,##0.00;[Red]\-&quot;RM&quot;#,##0.00"/>
    <numFmt numFmtId="192" formatCode="_-&quot;RM&quot;* #,##0_-;\-&quot;RM&quot;* #,##0_-;_-&quot;RM&quot;* &quot;-&quot;_-;_-@_-"/>
    <numFmt numFmtId="193" formatCode="_-&quot;RM&quot;* #,##0.00_-;\-&quot;RM&quot;* #,##0.00_-;_-&quot;RM&quot;* &quot;-&quot;??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#,##0;[Red]\(#,##0\)"/>
    <numFmt numFmtId="201" formatCode="\ \ \ \ \ @"/>
    <numFmt numFmtId="202" formatCode="\ \ \ \ \ \-\ @"/>
    <numFmt numFmtId="203" formatCode="&quot;RM&quot;#,##0.0,,&quot;M&quot;;&quot;RM &quot;#,##0.00"/>
    <numFmt numFmtId="204" formatCode="&quot;RM&quot;#,##0.00000,,&quot;M&quot;;&quot;RM &quot;#,##0.000000"/>
    <numFmt numFmtId="205" formatCode="#,##0.0,,&quot;M&quot;;\(#,##0.0,,&quot;M&quot;\)"/>
    <numFmt numFmtId="206" formatCode="\-\ @"/>
    <numFmt numFmtId="207" formatCode="#,##0,;[Red]\(#,##0,\)"/>
    <numFmt numFmtId="208" formatCode="&quot;RM &quot;#0.00"/>
    <numFmt numFmtId="209" formatCode="\o@"/>
    <numFmt numFmtId="210" formatCode="\o\ @"/>
    <numFmt numFmtId="211" formatCode="\ \ \ \ \ \ \ \o@"/>
    <numFmt numFmtId="212" formatCode="\ \ \ \ \ \ \ \o\ @"/>
    <numFmt numFmtId="213" formatCode="\ \-\ @"/>
    <numFmt numFmtId="214" formatCode="\ \ @"/>
    <numFmt numFmtId="215" formatCode="\ \ \ @"/>
    <numFmt numFmtId="216" formatCode="#,##0.0,,&quot;M&quot;_);[Red]\(#,##0.0,,&quot;M&quot;\)"/>
    <numFmt numFmtId="217" formatCode="\ \ \ \o\ @"/>
    <numFmt numFmtId="218" formatCode="\ \ \ \ \o\ @"/>
    <numFmt numFmtId="219" formatCode="#,##0;\(#,##0\)"/>
    <numFmt numFmtId="220" formatCode="0.00_);[Red]\(0.00\)"/>
    <numFmt numFmtId="221" formatCode="\-@"/>
    <numFmt numFmtId="222" formatCode="0.0"/>
    <numFmt numFmtId="223" formatCode="#,##0.00;[Red]\(#,##0.00\)"/>
    <numFmt numFmtId="224" formatCode="#,##0_ ;[Red]\-#,##0\ "/>
    <numFmt numFmtId="225" formatCode="#,##0.00_ ;[Red]\-#,##0.00\ "/>
    <numFmt numFmtId="226" formatCode="#,##0.0_ ;[Red]\-#,##0.0\ "/>
    <numFmt numFmtId="227" formatCode="#,##0.000_ ;[Red]\-#,##0.000\ "/>
    <numFmt numFmtId="228" formatCode="#,##0.0000_ ;[Red]\-#,##0.0000\ "/>
    <numFmt numFmtId="229" formatCode="#,##0.00000_ ;[Red]\-#,##0.00000\ "/>
    <numFmt numFmtId="230" formatCode="#,##0.0,,&quot;M&quot;_);[Red]\(#,##0.0,&quot;M&quot;\)"/>
    <numFmt numFmtId="231" formatCode="#,##0.0"/>
    <numFmt numFmtId="232" formatCode="#,##0.0,,&quot;M&quot;;[Red]\(#,##0.0,,&quot;M&quot;\)"/>
    <numFmt numFmtId="233" formatCode="\(0%\)"/>
    <numFmt numFmtId="234" formatCode="&quot;R&quot;\ #,##0;&quot;R&quot;\ \-#,##0"/>
    <numFmt numFmtId="235" formatCode="&quot;R&quot;\ #,##0;[Red]&quot;R&quot;\ \-#,##0"/>
    <numFmt numFmtId="236" formatCode="&quot;R&quot;\ #,##0.00;&quot;R&quot;\ \-#,##0.00"/>
    <numFmt numFmtId="237" formatCode="&quot;R&quot;\ #,##0.00;[Red]&quot;R&quot;\ \-#,##0.00"/>
    <numFmt numFmtId="238" formatCode="_ &quot;R&quot;\ * #,##0_ ;_ &quot;R&quot;\ * \-#,##0_ ;_ &quot;R&quot;\ * &quot;-&quot;_ ;_ @_ "/>
    <numFmt numFmtId="239" formatCode="_ * #,##0_ ;_ * \-#,##0_ ;_ * &quot;-&quot;_ ;_ @_ "/>
    <numFmt numFmtId="240" formatCode="_ &quot;R&quot;\ * #,##0.00_ ;_ &quot;R&quot;\ * \-#,##0.00_ ;_ &quot;R&quot;\ * &quot;-&quot;??_ ;_ @_ "/>
    <numFmt numFmtId="241" formatCode="_ * #,##0.00_ ;_ * \-#,##0.00_ ;_ * &quot;-&quot;??_ ;_ @_ "/>
    <numFmt numFmtId="242" formatCode="General_)"/>
    <numFmt numFmtId="243" formatCode="#,##0.0_);\(#,##0.0\)"/>
    <numFmt numFmtId="244" formatCode="_(* #,##0.000_);_(* \(#,##0.000\);_(* &quot;-&quot;??_);_(@_)"/>
    <numFmt numFmtId="245" formatCode="#,##0.000_);\(#,##0.000\)"/>
    <numFmt numFmtId="246" formatCode="#,##0.0000_);[Red]\(#,##0.0000\)"/>
    <numFmt numFmtId="247" formatCode="#,##0.000"/>
    <numFmt numFmtId="248" formatCode="_(* #,##0.0_);_(* \(#,##0.0\);_(* &quot;-&quot;??_);_(@_)"/>
    <numFmt numFmtId="249" formatCode="_(* #,##0_);_(* \(#,##0\);_(* &quot;-&quot;??_);_(@_)"/>
    <numFmt numFmtId="250" formatCode="_(&quot;$&quot;* #,##0.0_);_(&quot;$&quot;* \(#,##0.0\);_(&quot;$&quot;* &quot;-&quot;??_);_(@_)"/>
    <numFmt numFmtId="251" formatCode="_(&quot;$&quot;* #,##0_);_(&quot;$&quot;* \(#,##0\);_(&quot;$&quot;* &quot;-&quot;??_);_(@_)"/>
    <numFmt numFmtId="252" formatCode="_(&quot;$&quot;* #,##0.000_);_(&quot;$&quot;* \(#,##0.000\);_(&quot;$&quot;* &quot;-&quot;??_);_(@_)"/>
    <numFmt numFmtId="253" formatCode="_(&quot;$&quot;* #,##0.0000_);_(&quot;$&quot;* \(#,##0.0000\);_(&quot;$&quot;* &quot;-&quot;??_);_(@_)"/>
    <numFmt numFmtId="254" formatCode="_(* #,##0.0000_);_(* \(#,##0.0000\);_(* &quot;-&quot;??_);_(@_)"/>
    <numFmt numFmtId="255" formatCode="_(* #,##0.00000_);_(* \(#,##0.00000\);_(* &quot;-&quot;??_);_(@_)"/>
    <numFmt numFmtId="256" formatCode="&quot;$&quot;#,##0.0000"/>
    <numFmt numFmtId="257" formatCode="_(* #,##0.000000_);_(* \(#,##0.000000\);_(* &quot;-&quot;??_);_(@_)"/>
    <numFmt numFmtId="258" formatCode="_(&quot;$&quot;* #,##0.00000_);_(&quot;$&quot;* \(#,##0.00000\);_(&quot;$&quot;* &quot;-&quot;??_);_(@_)"/>
    <numFmt numFmtId="259" formatCode="_(&quot;$&quot;* #,##0.000000_);_(&quot;$&quot;* \(#,##0.000000\);_(&quot;$&quot;* &quot;-&quot;??_);_(@_)"/>
    <numFmt numFmtId="260" formatCode="_(&quot;$&quot;* #,##0.0000000_);_(&quot;$&quot;* \(#,##0.0000000\);_(&quot;$&quot;* &quot;-&quot;??_);_(@_)"/>
    <numFmt numFmtId="261" formatCode="_(&quot;$&quot;* #,##0.00000000_);_(&quot;$&quot;* \(#,##0.00000000\);_(&quot;$&quot;* &quot;-&quot;??_);_(@_)"/>
    <numFmt numFmtId="262" formatCode="_(* #,##0.0000000_);_(* \(#,##0.0000000\);_(* &quot;-&quot;??_);_(@_)"/>
    <numFmt numFmtId="263" formatCode="_(* #,##0.00000000_);_(* \(#,##0.00000000\);_(* &quot;-&quot;??_);_(@_)"/>
    <numFmt numFmtId="264" formatCode="0.00_)"/>
    <numFmt numFmtId="265" formatCode="0_)"/>
    <numFmt numFmtId="266" formatCode="&quot;£&quot;#,##0.00;\(&quot;£&quot;#,##0.00\)"/>
    <numFmt numFmtId="267" formatCode="&quot;£&quot;#,##0.0;\(&quot;£&quot;#,##0.0\)"/>
    <numFmt numFmtId="268" formatCode="&quot;£&quot;#,##0;\(&quot;£&quot;#,##0\)"/>
    <numFmt numFmtId="269" formatCode="&quot;$&quot;#,##0.0_);[Red]\(&quot;$&quot;#,##0.0\)"/>
    <numFmt numFmtId="270" formatCode="&quot;$&quot;#,##0.000_);[Red]\(&quot;$&quot;#,##0.000\)"/>
    <numFmt numFmtId="271" formatCode="&quot;$&quot;#,##0.0000_);[Red]\(&quot;$&quot;#,##0.0000\)"/>
    <numFmt numFmtId="272" formatCode="&quot;$&quot;#,##0.00000_);[Red]\(&quot;$&quot;#,##0.00000\)"/>
    <numFmt numFmtId="273" formatCode="&quot;$&quot;#,##0.000000_);[Red]\(&quot;$&quot;#,##0.000000\)"/>
    <numFmt numFmtId="274" formatCode="&quot;£&quot;#,##0.0;[Red]\-&quot;£&quot;#,##0.0"/>
    <numFmt numFmtId="275" formatCode="\$#,##0.00;\(\$#,##0.00\)"/>
    <numFmt numFmtId="276" formatCode="\$#,##0.0;\(\$#,##0.0\)"/>
    <numFmt numFmtId="277" formatCode="\$#,##0;\(\$#,##0\)"/>
    <numFmt numFmtId="278" formatCode="_-* #,##0.0_-;\-* #,##0.0_-;_-* &quot;-&quot;??_-;_-@_-"/>
    <numFmt numFmtId="279" formatCode="_-* #,##0_-;\-* #,##0_-;_-* &quot;-&quot;??_-;_-@_-"/>
    <numFmt numFmtId="280" formatCode="&quot;£&quot;#,##0.000;\(&quot;£&quot;#,##0.000\)"/>
    <numFmt numFmtId="281" formatCode="&quot;£&quot;#,##0.0000;\(&quot;£&quot;#,##0.0000\)"/>
    <numFmt numFmtId="282" formatCode="_(* #,##0.0_);_(* \(#,##0.0\);_(* &quot;-&quot;_);_(@_)"/>
    <numFmt numFmtId="283" formatCode="&quot;$&quot;#,##0.0_);\(&quot;$&quot;#,##0.0\)"/>
    <numFmt numFmtId="284" formatCode="#,##0;[Red]\(\-#,##0\)"/>
    <numFmt numFmtId="285" formatCode="#,##0.0000"/>
    <numFmt numFmtId="286" formatCode="_-* #,##0.000_-;\-* #,##0.000_-;_-* &quot;-&quot;??_-;_-@_-"/>
    <numFmt numFmtId="287" formatCode="0.00000000"/>
    <numFmt numFmtId="288" formatCode="\$#,##0\K;\(\$#,##0\K\)"/>
    <numFmt numFmtId="289" formatCode="&quot;$&quot;#,##0.000_);\(&quot;$&quot;#,##0.000\)"/>
    <numFmt numFmtId="290" formatCode="&quot;$&quot;#,##0.0000_);\(&quot;$&quot;#,##0.0000\)"/>
    <numFmt numFmtId="291" formatCode="\$#,##0.000;\(\$#,##0.000\)"/>
    <numFmt numFmtId="292" formatCode="\$#,##0.0000;\(\$#,##0.0000\)"/>
    <numFmt numFmtId="293" formatCode="#,##0.0;\(#,##0.0\)"/>
    <numFmt numFmtId="294" formatCode="#,##0.00;\(#,##0.00\)"/>
    <numFmt numFmtId="295" formatCode="0.000%"/>
    <numFmt numFmtId="296" formatCode="\$#,##0.00000;\(\$#,##0.00000\)"/>
    <numFmt numFmtId="297" formatCode="_-* #,##0.0000_-;\-* #,##0.0000_-;_-* &quot;-&quot;??_-;_-@_-"/>
    <numFmt numFmtId="298" formatCode="_-* #,##0.00000_-;\-* #,##0.00000_-;_-* &quot;-&quot;??_-;_-@_-"/>
    <numFmt numFmtId="299" formatCode="_-* #,##0.000000_-;\-* #,##0.000000_-;_-* &quot;-&quot;??_-;_-@_-"/>
    <numFmt numFmtId="300" formatCode="_-* #,##0.0000000_-;\-* #,##0.0000000_-;_-* &quot;-&quot;??_-;_-@_-"/>
    <numFmt numFmtId="301" formatCode="_-* #,##0.00000000_-;\-* #,##0.00000000_-;_-* &quot;-&quot;??_-;_-@_-"/>
    <numFmt numFmtId="302" formatCode="_-* #,##0.000000000_-;\-* #,##0.000000000_-;_-* &quot;-&quot;??_-;_-@_-"/>
    <numFmt numFmtId="303" formatCode="_-* #,##0.0000000000_-;\-* #,##0.0000000000_-;_-* &quot;-&quot;??_-;_-@_-"/>
    <numFmt numFmtId="304" formatCode="_-* #,##0.00000000000_-;\-* #,##0.00000000000_-;_-* &quot;-&quot;??_-;_-@_-"/>
    <numFmt numFmtId="305" formatCode="\c#,##0.0000;\(\$#,##0.0000\)"/>
    <numFmt numFmtId="306" formatCode="\$#,###.00;\(\$#,###.00\)"/>
    <numFmt numFmtId="307" formatCode="&quot;£&quot;#,###.00;\(&quot;£&quot;#,###.00\)"/>
    <numFmt numFmtId="308" formatCode="&quot;$&quot;#,##0&quot;K&quot;;\(&quot;$&quot;#,##0\)&quot;K&quot;"/>
    <numFmt numFmtId="309" formatCode="&quot;S&quot;\ #,##0;\-&quot;S&quot;\ #,##0"/>
    <numFmt numFmtId="310" formatCode="&quot;S&quot;\ #,##0;[Red]\-&quot;S&quot;\ #,##0"/>
    <numFmt numFmtId="311" formatCode="&quot;S&quot;\ #,##0.00;\-&quot;S&quot;\ #,##0.00"/>
    <numFmt numFmtId="312" formatCode="&quot;S&quot;\ #,##0.00;[Red]\-&quot;S&quot;\ #,##0.00"/>
    <numFmt numFmtId="313" formatCode="_-&quot;S&quot;\ * #,##0_-;\-&quot;S&quot;\ * #,##0_-;_-&quot;S&quot;\ * &quot;-&quot;_-;_-@_-"/>
    <numFmt numFmtId="314" formatCode="_-&quot;S&quot;\ * #,##0.00_-;\-&quot;S&quot;\ * #,##0.00_-;_-&quot;S&quot;\ * &quot;-&quot;??_-;_-@_-"/>
    <numFmt numFmtId="315" formatCode="#,##0.0;[Red]\(#,##0.0\)"/>
    <numFmt numFmtId="316" formatCode="0.0%;[Red]\(0.0%\)"/>
    <numFmt numFmtId="317" formatCode="0.0%;\(0.0%\)"/>
    <numFmt numFmtId="318" formatCode="&quot;SFr.&quot;#,##0;&quot;SFr.&quot;\-#,##0"/>
    <numFmt numFmtId="319" formatCode="&quot;SFr.&quot;#,##0;[Red]&quot;SFr.&quot;\-#,##0"/>
    <numFmt numFmtId="320" formatCode="&quot;SFr.&quot;#,##0.00;&quot;SFr.&quot;\-#,##0.00"/>
    <numFmt numFmtId="321" formatCode="&quot;SFr.&quot;#,##0.00;[Red]&quot;SFr.&quot;\-#,##0.00"/>
    <numFmt numFmtId="322" formatCode="_ &quot;SFr.&quot;* #,##0_ ;_ &quot;SFr.&quot;* \-#,##0_ ;_ &quot;SFr.&quot;* &quot;-&quot;_ ;_ @_ "/>
    <numFmt numFmtId="323" formatCode="_ &quot;SFr.&quot;* #,##0.00_ ;_ &quot;SFr.&quot;* \-#,##0.00_ ;_ &quot;SFr.&quot;* &quot;-&quot;??_ ;_ @_ "/>
    <numFmt numFmtId="324" formatCode="#,##0.000;[Red]\(#,##0.000\)"/>
    <numFmt numFmtId="325" formatCode="#,##0.0000;[Red]\(#,##0.0000\)"/>
    <numFmt numFmtId="326" formatCode="mmmm\-yy"/>
    <numFmt numFmtId="327" formatCode="#,##0.0000_);\(#,##0.0000\)"/>
    <numFmt numFmtId="328" formatCode="m/d"/>
    <numFmt numFmtId="329" formatCode="#,##0&quot;£&quot;_);\(#,##0&quot;£&quot;\)"/>
    <numFmt numFmtId="330" formatCode="#,##0&quot;£&quot;_);[Red]\(#,##0&quot;£&quot;\)"/>
    <numFmt numFmtId="331" formatCode="#,##0.00&quot;£&quot;_);\(#,##0.00&quot;£&quot;\)"/>
    <numFmt numFmtId="332" formatCode="#,##0.00&quot;£&quot;_);[Red]\(#,##0.00&quot;£&quot;\)"/>
    <numFmt numFmtId="333" formatCode="_ * #,##0_)&quot;£&quot;_ ;_ * \(#,##0\)&quot;£&quot;_ ;_ * &quot;-&quot;_)&quot;£&quot;_ ;_ @_ "/>
    <numFmt numFmtId="334" formatCode="_ * #,##0_)_£_ ;_ * \(#,##0\)_£_ ;_ * &quot;-&quot;_)_£_ ;_ @_ "/>
    <numFmt numFmtId="335" formatCode="_ * #,##0.00_)&quot;£&quot;_ ;_ * \(#,##0.00\)&quot;£&quot;_ ;_ * &quot;-&quot;??_)&quot;£&quot;_ ;_ @_ "/>
    <numFmt numFmtId="336" formatCode="_ * #,##0.00_)_£_ ;_ * \(#,##0.00\)_£_ ;_ * &quot;-&quot;??_)_£_ ;_ @_ "/>
    <numFmt numFmtId="337" formatCode="#,##0\ &quot;F&quot;;\-#,##0\ &quot;F&quot;"/>
    <numFmt numFmtId="338" formatCode="#,##0\ &quot;F&quot;;[Red]\-#,##0\ &quot;F&quot;"/>
    <numFmt numFmtId="339" formatCode="#,##0.00\ &quot;F&quot;;\-#,##0.00\ &quot;F&quot;"/>
    <numFmt numFmtId="340" formatCode="#,##0.00\ &quot;F&quot;;[Red]\-#,##0.00\ &quot;F&quot;"/>
    <numFmt numFmtId="341" formatCode="_-* #,##0\ &quot;F&quot;_-;\-* #,##0\ &quot;F&quot;_-;_-* &quot;-&quot;\ &quot;F&quot;_-;_-@_-"/>
    <numFmt numFmtId="342" formatCode="_-* #,##0\ _F_-;\-* #,##0\ _F_-;_-* &quot;-&quot;\ _F_-;_-@_-"/>
    <numFmt numFmtId="343" formatCode="_-* #,##0.00\ &quot;F&quot;_-;\-* #,##0.00\ &quot;F&quot;_-;_-* &quot;-&quot;??\ &quot;F&quot;_-;_-@_-"/>
    <numFmt numFmtId="344" formatCode="_-* #,##0.00\ _F_-;\-* #,##0.00\ _F_-;_-* &quot;-&quot;??\ _F_-;_-@_-"/>
    <numFmt numFmtId="345" formatCode="#,##0&quot; F&quot;_);\(#,##0&quot; F&quot;\)"/>
    <numFmt numFmtId="346" formatCode="#,##0&quot; F&quot;_);[Red]\(#,##0&quot; F&quot;\)"/>
    <numFmt numFmtId="347" formatCode="#,##0.00&quot; F&quot;_);\(#,##0.00&quot; F&quot;\)"/>
    <numFmt numFmtId="348" formatCode="#,##0.00&quot; F&quot;_);[Red]\(#,##0.00&quot; F&quot;\)"/>
    <numFmt numFmtId="349" formatCode="#,##0&quot; $&quot;;\-#,##0&quot; $&quot;"/>
    <numFmt numFmtId="350" formatCode="#,##0&quot; $&quot;;[Red]\-#,##0&quot; $&quot;"/>
    <numFmt numFmtId="351" formatCode="#,##0.00&quot; $&quot;;\-#,##0.00&quot; $&quot;"/>
    <numFmt numFmtId="352" formatCode="#,##0.00&quot; $&quot;;[Red]\-#,##0.00&quot; $&quot;"/>
    <numFmt numFmtId="353" formatCode="d\.m\.yy"/>
    <numFmt numFmtId="354" formatCode="d\.mmm\.yy"/>
    <numFmt numFmtId="355" formatCode="d\.mmm"/>
    <numFmt numFmtId="356" formatCode="mmm\.yy"/>
    <numFmt numFmtId="357" formatCode="d\.m\.yy\ h:mm"/>
    <numFmt numFmtId="358" formatCode="0&quot;  &quot;"/>
    <numFmt numFmtId="359" formatCode="0.00&quot;  &quot;"/>
    <numFmt numFmtId="360" formatCode="0.0&quot;  &quot;"/>
  </numFmts>
  <fonts count="29">
    <font>
      <sz val="10"/>
      <name val="Arial"/>
      <family val="0"/>
    </font>
    <font>
      <sz val="10"/>
      <name val="Times"/>
      <family val="1"/>
    </font>
    <font>
      <sz val="10"/>
      <name val="Geneva"/>
      <family val="0"/>
    </font>
    <font>
      <sz val="10"/>
      <color indexed="8"/>
      <name val="Arial"/>
      <family val="0"/>
    </font>
    <font>
      <sz val="10"/>
      <name val="Times New Roman"/>
      <family val="0"/>
    </font>
    <font>
      <sz val="10"/>
      <name val="MS Sans Serif"/>
      <family val="0"/>
    </font>
    <font>
      <sz val="8"/>
      <name val="Arial"/>
      <family val="0"/>
    </font>
    <font>
      <sz val="10"/>
      <color indexed="8"/>
      <name val="MS Sans Serif"/>
      <family val="0"/>
    </font>
    <font>
      <sz val="12"/>
      <name val="Arial"/>
      <family val="0"/>
    </font>
    <font>
      <sz val="10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Helv"/>
      <family val="0"/>
    </font>
    <font>
      <sz val="14"/>
      <name val="Courier"/>
      <family val="0"/>
    </font>
    <font>
      <sz val="10"/>
      <name val="Courier"/>
      <family val="0"/>
    </font>
    <font>
      <sz val="7"/>
      <name val="Helv"/>
      <family val="0"/>
    </font>
    <font>
      <sz val="8"/>
      <name val="Helv"/>
      <family val="0"/>
    </font>
    <font>
      <sz val="8"/>
      <name val="Times New Roman"/>
      <family val="1"/>
    </font>
    <font>
      <sz val="10"/>
      <name val="Arial Narrow"/>
      <family val="2"/>
    </font>
    <font>
      <b/>
      <sz val="20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u val="single"/>
      <sz val="10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4" fillId="0" borderId="0" applyFont="0" applyFill="0" applyBorder="0" applyAlignment="0" applyProtection="0"/>
    <xf numFmtId="239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4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239" fontId="0" fillId="0" borderId="0" applyFont="0" applyFill="0" applyBorder="0" applyAlignment="0" applyProtection="0"/>
    <xf numFmtId="342" fontId="0" fillId="0" borderId="0" applyFont="0" applyFill="0" applyBorder="0" applyAlignment="0" applyProtection="0"/>
    <xf numFmtId="18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42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23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7" fillId="0" borderId="0" applyFont="0" applyFill="0" applyBorder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9" fontId="4" fillId="0" borderId="0">
      <alignment/>
      <protection/>
    </xf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4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34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8" fillId="0" borderId="0" applyProtection="0">
      <alignment/>
    </xf>
    <xf numFmtId="4" fontId="8" fillId="0" borderId="0" applyProtection="0">
      <alignment/>
    </xf>
    <xf numFmtId="344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9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1" fillId="0" borderId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8" fillId="0" borderId="0" applyProtection="0">
      <alignment/>
    </xf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4" fillId="0" borderId="0" applyFont="0" applyFill="0" applyBorder="0" applyAlignment="0" applyProtection="0"/>
    <xf numFmtId="322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3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41" fontId="0" fillId="0" borderId="0" applyFont="0" applyFill="0" applyBorder="0" applyAlignment="0" applyProtection="0"/>
    <xf numFmtId="341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4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84" fontId="4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68" fontId="4" fillId="0" borderId="0" applyProtection="0">
      <alignment/>
    </xf>
    <xf numFmtId="18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4" fillId="0" borderId="0" applyFont="0" applyFill="0" applyBorder="0" applyAlignment="0" applyProtection="0"/>
    <xf numFmtId="323" fontId="0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323" fontId="0" fillId="0" borderId="0" applyFont="0" applyFill="0" applyBorder="0" applyAlignment="0" applyProtection="0"/>
    <xf numFmtId="323" fontId="0" fillId="0" borderId="0" applyFont="0" applyFill="0" applyBorder="0" applyAlignment="0" applyProtection="0"/>
    <xf numFmtId="343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3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327" fontId="0" fillId="0" borderId="0" applyProtection="0">
      <alignment/>
    </xf>
    <xf numFmtId="325" fontId="0" fillId="0" borderId="0" applyProtection="0">
      <alignment/>
    </xf>
    <xf numFmtId="327" fontId="0" fillId="0" borderId="0" applyProtection="0">
      <alignment/>
    </xf>
    <xf numFmtId="0" fontId="8" fillId="0" borderId="0" applyProtection="0">
      <alignment/>
    </xf>
    <xf numFmtId="327" fontId="0" fillId="0" borderId="0" applyProtection="0">
      <alignment/>
    </xf>
    <xf numFmtId="315" fontId="0" fillId="0" borderId="0" applyProtection="0">
      <alignment/>
    </xf>
    <xf numFmtId="333" fontId="0" fillId="0" borderId="0" applyProtection="0">
      <alignment/>
    </xf>
    <xf numFmtId="327" fontId="0" fillId="0" borderId="0" applyProtection="0">
      <alignment/>
    </xf>
    <xf numFmtId="327" fontId="0" fillId="0" borderId="0" applyProtection="0">
      <alignment/>
    </xf>
    <xf numFmtId="325" fontId="0" fillId="0" borderId="0" applyProtection="0">
      <alignment/>
    </xf>
    <xf numFmtId="327" fontId="0" fillId="0" borderId="0" applyProtection="0">
      <alignment/>
    </xf>
    <xf numFmtId="0" fontId="8" fillId="0" borderId="0" applyProtection="0">
      <alignment/>
    </xf>
    <xf numFmtId="327" fontId="0" fillId="0" borderId="0" applyProtection="0">
      <alignment/>
    </xf>
    <xf numFmtId="315" fontId="0" fillId="0" borderId="0" applyProtection="0">
      <alignment/>
    </xf>
    <xf numFmtId="333" fontId="0" fillId="0" borderId="0" applyProtection="0">
      <alignment/>
    </xf>
    <xf numFmtId="327" fontId="0" fillId="0" borderId="0" applyProtection="0">
      <alignment/>
    </xf>
    <xf numFmtId="343" fontId="4" fillId="0" borderId="0" applyFont="0" applyFill="0" applyBorder="0" applyAlignment="0" applyProtection="0"/>
    <xf numFmtId="268" fontId="4" fillId="0" borderId="0" applyProtection="0">
      <alignment/>
    </xf>
    <xf numFmtId="352" fontId="9" fillId="0" borderId="0" applyFont="0" applyFill="0" applyBorder="0" applyAlignment="0" applyProtection="0"/>
    <xf numFmtId="3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186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268" fontId="4" fillId="0" borderId="0" applyProtection="0">
      <alignment/>
    </xf>
    <xf numFmtId="268" fontId="4" fillId="0" borderId="0" applyProtection="0">
      <alignment/>
    </xf>
    <xf numFmtId="268" fontId="4" fillId="0" borderId="0" applyProtection="0">
      <alignment/>
    </xf>
    <xf numFmtId="268" fontId="4" fillId="0" borderId="0" applyProtection="0">
      <alignment/>
    </xf>
    <xf numFmtId="268" fontId="4" fillId="0" borderId="0" applyProtection="0">
      <alignment/>
    </xf>
    <xf numFmtId="268" fontId="4" fillId="0" borderId="0" applyProtection="0">
      <alignment/>
    </xf>
    <xf numFmtId="268" fontId="4" fillId="0" borderId="0" applyProtection="0">
      <alignment/>
    </xf>
    <xf numFmtId="268" fontId="4" fillId="0" borderId="0" applyProtection="0">
      <alignment/>
    </xf>
    <xf numFmtId="186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6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327" fontId="0" fillId="0" borderId="0" applyProtection="0">
      <alignment/>
    </xf>
    <xf numFmtId="325" fontId="0" fillId="0" borderId="0" applyProtection="0">
      <alignment/>
    </xf>
    <xf numFmtId="327" fontId="0" fillId="0" borderId="0" applyProtection="0">
      <alignment/>
    </xf>
    <xf numFmtId="0" fontId="8" fillId="0" borderId="0" applyProtection="0">
      <alignment/>
    </xf>
    <xf numFmtId="327" fontId="0" fillId="0" borderId="0" applyProtection="0">
      <alignment/>
    </xf>
    <xf numFmtId="315" fontId="0" fillId="0" borderId="0" applyProtection="0">
      <alignment/>
    </xf>
    <xf numFmtId="333" fontId="0" fillId="0" borderId="0" applyProtection="0">
      <alignment/>
    </xf>
    <xf numFmtId="327" fontId="0" fillId="0" borderId="0" applyProtection="0">
      <alignment/>
    </xf>
    <xf numFmtId="186" fontId="0" fillId="0" borderId="0" applyFont="0" applyFill="0" applyBorder="0" applyAlignment="0" applyProtection="0"/>
    <xf numFmtId="275" fontId="4" fillId="0" borderId="0">
      <alignment/>
      <protection/>
    </xf>
    <xf numFmtId="0" fontId="8" fillId="0" borderId="0" applyProtection="0">
      <alignment/>
    </xf>
    <xf numFmtId="0" fontId="8" fillId="0" borderId="0" applyProtection="0">
      <alignment/>
    </xf>
    <xf numFmtId="277" fontId="4" fillId="0" borderId="0">
      <alignment/>
      <protection/>
    </xf>
    <xf numFmtId="2" fontId="8" fillId="0" borderId="0" applyProtection="0">
      <alignment/>
    </xf>
    <xf numFmtId="2" fontId="8" fillId="0" borderId="0" applyProtection="0">
      <alignment/>
    </xf>
    <xf numFmtId="0" fontId="10" fillId="0" borderId="0" applyProtection="0">
      <alignment/>
    </xf>
    <xf numFmtId="0" fontId="11" fillId="0" borderId="0" applyProtection="0">
      <alignment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222" fontId="0" fillId="0" borderId="0">
      <alignment/>
      <protection/>
    </xf>
    <xf numFmtId="222" fontId="0" fillId="0" borderId="0">
      <alignment/>
      <protection/>
    </xf>
    <xf numFmtId="0" fontId="4" fillId="0" borderId="0">
      <alignment/>
      <protection/>
    </xf>
    <xf numFmtId="242" fontId="1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242" fontId="15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242" fontId="1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0" fontId="8" fillId="0" borderId="0" applyProtection="0">
      <alignment/>
    </xf>
    <xf numFmtId="10" fontId="8" fillId="0" borderId="0" applyProtection="0">
      <alignment/>
    </xf>
    <xf numFmtId="0" fontId="8" fillId="0" borderId="1" applyProtection="0">
      <alignment/>
    </xf>
    <xf numFmtId="0" fontId="8" fillId="0" borderId="1" applyProtection="0">
      <alignment/>
    </xf>
  </cellStyleXfs>
  <cellXfs count="84">
    <xf numFmtId="0" fontId="0" fillId="0" borderId="0" xfId="0" applyAlignment="1">
      <alignment/>
    </xf>
    <xf numFmtId="0" fontId="18" fillId="0" borderId="0" xfId="773" applyFont="1" applyAlignment="1">
      <alignment horizontal="center"/>
      <protection/>
    </xf>
    <xf numFmtId="0" fontId="18" fillId="0" borderId="0" xfId="773" applyFont="1">
      <alignment/>
      <protection/>
    </xf>
    <xf numFmtId="38" fontId="18" fillId="0" borderId="0" xfId="773" applyNumberFormat="1" applyFont="1">
      <alignment/>
      <protection/>
    </xf>
    <xf numFmtId="38" fontId="19" fillId="0" borderId="0" xfId="773" applyNumberFormat="1" applyFont="1" applyAlignment="1">
      <alignment horizontal="right"/>
      <protection/>
    </xf>
    <xf numFmtId="0" fontId="20" fillId="0" borderId="0" xfId="773" applyFont="1">
      <alignment/>
      <protection/>
    </xf>
    <xf numFmtId="38" fontId="21" fillId="0" borderId="0" xfId="773" applyNumberFormat="1" applyFont="1" applyAlignment="1">
      <alignment horizontal="right"/>
      <protection/>
    </xf>
    <xf numFmtId="0" fontId="22" fillId="0" borderId="0" xfId="773" applyFont="1" applyAlignment="1">
      <alignment horizontal="center"/>
      <protection/>
    </xf>
    <xf numFmtId="0" fontId="22" fillId="0" borderId="0" xfId="773" applyFont="1" applyAlignment="1">
      <alignment horizontal="centerContinuous"/>
      <protection/>
    </xf>
    <xf numFmtId="0" fontId="18" fillId="0" borderId="0" xfId="773" applyFont="1" applyAlignment="1">
      <alignment horizontal="centerContinuous"/>
      <protection/>
    </xf>
    <xf numFmtId="0" fontId="23" fillId="0" borderId="0" xfId="773" applyFont="1" applyAlignment="1">
      <alignment horizontal="center"/>
      <protection/>
    </xf>
    <xf numFmtId="0" fontId="23" fillId="0" borderId="0" xfId="773" applyFont="1" applyAlignment="1">
      <alignment horizontal="left"/>
      <protection/>
    </xf>
    <xf numFmtId="0" fontId="18" fillId="0" borderId="0" xfId="773" applyFont="1" applyAlignment="1">
      <alignment/>
      <protection/>
    </xf>
    <xf numFmtId="0" fontId="18" fillId="0" borderId="0" xfId="773" applyFont="1" applyAlignment="1">
      <alignment horizontal="left"/>
      <protection/>
    </xf>
    <xf numFmtId="0" fontId="24" fillId="0" borderId="0" xfId="773" applyFont="1">
      <alignment/>
      <protection/>
    </xf>
    <xf numFmtId="0" fontId="23" fillId="0" borderId="0" xfId="773" applyFont="1">
      <alignment/>
      <protection/>
    </xf>
    <xf numFmtId="14" fontId="23" fillId="0" borderId="2" xfId="773" applyNumberFormat="1" applyFont="1" applyBorder="1" applyAlignment="1">
      <alignment horizontal="center"/>
      <protection/>
    </xf>
    <xf numFmtId="14" fontId="23" fillId="0" borderId="0" xfId="773" applyNumberFormat="1" applyFont="1" applyBorder="1" applyAlignment="1">
      <alignment horizontal="center"/>
      <protection/>
    </xf>
    <xf numFmtId="0" fontId="23" fillId="0" borderId="0" xfId="773" applyFont="1" applyBorder="1">
      <alignment/>
      <protection/>
    </xf>
    <xf numFmtId="0" fontId="23" fillId="0" borderId="0" xfId="773" applyFont="1" applyAlignment="1">
      <alignment horizontal="centerContinuous"/>
      <protection/>
    </xf>
    <xf numFmtId="38" fontId="18" fillId="0" borderId="0" xfId="417" applyFont="1" applyBorder="1" applyAlignment="1">
      <alignment/>
    </xf>
    <xf numFmtId="38" fontId="18" fillId="0" borderId="0" xfId="417" applyFont="1" applyBorder="1" applyAlignment="1">
      <alignment horizontal="center"/>
    </xf>
    <xf numFmtId="38" fontId="18" fillId="0" borderId="0" xfId="417" applyFont="1" applyBorder="1" applyAlignment="1">
      <alignment/>
    </xf>
    <xf numFmtId="38" fontId="18" fillId="0" borderId="0" xfId="417" applyFont="1" applyBorder="1" applyAlignment="1">
      <alignment horizontal="right"/>
    </xf>
    <xf numFmtId="38" fontId="18" fillId="0" borderId="0" xfId="417" applyFont="1" applyAlignment="1">
      <alignment/>
    </xf>
    <xf numFmtId="38" fontId="18" fillId="0" borderId="0" xfId="417" applyFont="1" applyAlignment="1">
      <alignment horizontal="center"/>
    </xf>
    <xf numFmtId="38" fontId="18" fillId="0" borderId="0" xfId="417" applyFont="1" applyAlignment="1">
      <alignment horizontal="right"/>
    </xf>
    <xf numFmtId="38" fontId="18" fillId="0" borderId="0" xfId="417" applyFont="1" applyAlignment="1">
      <alignment/>
    </xf>
    <xf numFmtId="38" fontId="18" fillId="0" borderId="0" xfId="417" applyFont="1" applyBorder="1" applyAlignment="1" quotePrefix="1">
      <alignment horizontal="centerContinuous"/>
    </xf>
    <xf numFmtId="38" fontId="18" fillId="0" borderId="0" xfId="417" applyFont="1" applyBorder="1" applyAlignment="1" quotePrefix="1">
      <alignment horizontal="center"/>
    </xf>
    <xf numFmtId="38" fontId="18" fillId="0" borderId="0" xfId="417" applyFont="1" applyBorder="1" applyAlignment="1" quotePrefix="1">
      <alignment horizontal="right"/>
    </xf>
    <xf numFmtId="0" fontId="18" fillId="0" borderId="0" xfId="773" applyFont="1" applyAlignment="1">
      <alignment horizontal="right"/>
      <protection/>
    </xf>
    <xf numFmtId="37" fontId="18" fillId="0" borderId="0" xfId="773" applyNumberFormat="1" applyFont="1" applyBorder="1">
      <alignment/>
      <protection/>
    </xf>
    <xf numFmtId="37" fontId="18" fillId="0" borderId="0" xfId="773" applyNumberFormat="1" applyFont="1" applyBorder="1" applyAlignment="1">
      <alignment horizontal="center"/>
      <protection/>
    </xf>
    <xf numFmtId="0" fontId="18" fillId="0" borderId="0" xfId="773" applyFont="1" applyBorder="1">
      <alignment/>
      <protection/>
    </xf>
    <xf numFmtId="37" fontId="18" fillId="0" borderId="0" xfId="773" applyNumberFormat="1" applyFont="1" applyBorder="1" applyAlignment="1">
      <alignment horizontal="right"/>
      <protection/>
    </xf>
    <xf numFmtId="40" fontId="18" fillId="0" borderId="0" xfId="417" applyNumberFormat="1" applyFont="1" applyBorder="1" applyAlignment="1">
      <alignment/>
    </xf>
    <xf numFmtId="40" fontId="18" fillId="0" borderId="0" xfId="417" applyNumberFormat="1" applyFont="1" applyBorder="1" applyAlignment="1">
      <alignment horizontal="center"/>
    </xf>
    <xf numFmtId="40" fontId="18" fillId="0" borderId="0" xfId="417" applyNumberFormat="1" applyFont="1" applyBorder="1" applyAlignment="1">
      <alignment horizontal="right"/>
    </xf>
    <xf numFmtId="0" fontId="25" fillId="0" borderId="0" xfId="773" applyFont="1" applyAlignment="1">
      <alignment horizontal="left"/>
      <protection/>
    </xf>
    <xf numFmtId="38" fontId="26" fillId="0" borderId="0" xfId="773" applyNumberFormat="1" applyFont="1">
      <alignment/>
      <protection/>
    </xf>
    <xf numFmtId="0" fontId="24" fillId="0" borderId="0" xfId="773" applyFont="1" applyAlignment="1">
      <alignment horizontal="left"/>
      <protection/>
    </xf>
    <xf numFmtId="38" fontId="23" fillId="0" borderId="0" xfId="773" applyNumberFormat="1" applyFont="1" applyAlignment="1">
      <alignment horizontal="left"/>
      <protection/>
    </xf>
    <xf numFmtId="38" fontId="23" fillId="0" borderId="0" xfId="773" applyNumberFormat="1" applyFont="1" applyAlignment="1">
      <alignment horizontal="center"/>
      <protection/>
    </xf>
    <xf numFmtId="38" fontId="23" fillId="0" borderId="0" xfId="773" applyNumberFormat="1" applyFont="1" applyAlignment="1" quotePrefix="1">
      <alignment horizontal="center"/>
      <protection/>
    </xf>
    <xf numFmtId="38" fontId="23" fillId="0" borderId="0" xfId="773" applyNumberFormat="1" applyFont="1" applyBorder="1" applyAlignment="1">
      <alignment horizontal="center"/>
      <protection/>
    </xf>
    <xf numFmtId="0" fontId="23" fillId="0" borderId="0" xfId="773" applyFont="1" applyAlignment="1" quotePrefix="1">
      <alignment horizontal="center"/>
      <protection/>
    </xf>
    <xf numFmtId="38" fontId="18" fillId="0" borderId="0" xfId="773" applyNumberFormat="1" applyFont="1" applyBorder="1">
      <alignment/>
      <protection/>
    </xf>
    <xf numFmtId="38" fontId="18" fillId="0" borderId="0" xfId="417" applyNumberFormat="1" applyFont="1" applyAlignment="1">
      <alignment/>
    </xf>
    <xf numFmtId="0" fontId="26" fillId="0" borderId="0" xfId="773" applyFont="1">
      <alignment/>
      <protection/>
    </xf>
    <xf numFmtId="38" fontId="18" fillId="0" borderId="3" xfId="773" applyNumberFormat="1" applyFont="1" applyBorder="1">
      <alignment/>
      <protection/>
    </xf>
    <xf numFmtId="38" fontId="18" fillId="0" borderId="3" xfId="417" applyNumberFormat="1" applyFont="1" applyBorder="1" applyAlignment="1">
      <alignment/>
    </xf>
    <xf numFmtId="38" fontId="18" fillId="0" borderId="4" xfId="773" applyNumberFormat="1" applyFont="1" applyBorder="1">
      <alignment/>
      <protection/>
    </xf>
    <xf numFmtId="38" fontId="18" fillId="0" borderId="4" xfId="417" applyNumberFormat="1" applyFont="1" applyBorder="1" applyAlignment="1">
      <alignment/>
    </xf>
    <xf numFmtId="38" fontId="18" fillId="0" borderId="5" xfId="773" applyNumberFormat="1" applyFont="1" applyBorder="1">
      <alignment/>
      <protection/>
    </xf>
    <xf numFmtId="38" fontId="18" fillId="0" borderId="0" xfId="417" applyNumberFormat="1" applyFont="1" applyBorder="1" applyAlignment="1">
      <alignment/>
    </xf>
    <xf numFmtId="38" fontId="23" fillId="0" borderId="1" xfId="773" applyNumberFormat="1" applyFont="1" applyBorder="1">
      <alignment/>
      <protection/>
    </xf>
    <xf numFmtId="38" fontId="23" fillId="0" borderId="0" xfId="773" applyNumberFormat="1" applyFont="1" applyBorder="1">
      <alignment/>
      <protection/>
    </xf>
    <xf numFmtId="38" fontId="23" fillId="0" borderId="1" xfId="417" applyNumberFormat="1" applyFont="1" applyBorder="1" applyAlignment="1">
      <alignment/>
    </xf>
    <xf numFmtId="0" fontId="12" fillId="0" borderId="0" xfId="773">
      <alignment/>
      <protection/>
    </xf>
    <xf numFmtId="38" fontId="18" fillId="0" borderId="2" xfId="773" applyNumberFormat="1" applyFont="1" applyBorder="1">
      <alignment/>
      <protection/>
    </xf>
    <xf numFmtId="38" fontId="26" fillId="0" borderId="0" xfId="773" applyNumberFormat="1" applyFont="1" applyBorder="1">
      <alignment/>
      <protection/>
    </xf>
    <xf numFmtId="38" fontId="26" fillId="0" borderId="0" xfId="417" applyNumberFormat="1" applyFont="1" applyBorder="1" applyAlignment="1">
      <alignment/>
    </xf>
    <xf numFmtId="0" fontId="18" fillId="0" borderId="0" xfId="773" applyFont="1" applyAlignment="1" quotePrefix="1">
      <alignment horizontal="center"/>
      <protection/>
    </xf>
    <xf numFmtId="0" fontId="27" fillId="0" borderId="0" xfId="773" applyFont="1">
      <alignment/>
      <protection/>
    </xf>
    <xf numFmtId="40" fontId="27" fillId="0" borderId="0" xfId="773" applyNumberFormat="1" applyFont="1">
      <alignment/>
      <protection/>
    </xf>
    <xf numFmtId="38" fontId="27" fillId="0" borderId="0" xfId="773" applyNumberFormat="1" applyFont="1">
      <alignment/>
      <protection/>
    </xf>
    <xf numFmtId="0" fontId="26" fillId="0" borderId="0" xfId="773" applyFont="1" applyBorder="1">
      <alignment/>
      <protection/>
    </xf>
    <xf numFmtId="37" fontId="23" fillId="0" borderId="0" xfId="773" applyNumberFormat="1" applyFont="1" applyBorder="1">
      <alignment/>
      <protection/>
    </xf>
    <xf numFmtId="0" fontId="27" fillId="0" borderId="0" xfId="773" applyFont="1" applyBorder="1">
      <alignment/>
      <protection/>
    </xf>
    <xf numFmtId="38" fontId="23" fillId="0" borderId="0" xfId="773" applyNumberFormat="1" applyFont="1">
      <alignment/>
      <protection/>
    </xf>
    <xf numFmtId="38" fontId="26" fillId="0" borderId="0" xfId="417" applyFont="1" applyAlignment="1">
      <alignment/>
    </xf>
    <xf numFmtId="38" fontId="23" fillId="0" borderId="0" xfId="417" applyFont="1" applyAlignment="1">
      <alignment/>
    </xf>
    <xf numFmtId="38" fontId="27" fillId="0" borderId="0" xfId="417" applyFont="1" applyAlignment="1">
      <alignment/>
    </xf>
    <xf numFmtId="38" fontId="26" fillId="0" borderId="0" xfId="417" applyFont="1" applyBorder="1" applyAlignment="1">
      <alignment/>
    </xf>
    <xf numFmtId="38" fontId="18" fillId="0" borderId="1" xfId="417" applyFont="1" applyBorder="1" applyAlignment="1">
      <alignment/>
    </xf>
    <xf numFmtId="38" fontId="28" fillId="0" borderId="0" xfId="417" applyFont="1" applyAlignment="1">
      <alignment horizontal="center"/>
    </xf>
    <xf numFmtId="38" fontId="23" fillId="0" borderId="0" xfId="417" applyFont="1" applyBorder="1" applyAlignment="1">
      <alignment horizontal="center"/>
    </xf>
    <xf numFmtId="38" fontId="27" fillId="0" borderId="0" xfId="417" applyFont="1" applyAlignment="1">
      <alignment horizontal="center"/>
    </xf>
    <xf numFmtId="38" fontId="23" fillId="0" borderId="0" xfId="417" applyFont="1" applyAlignment="1">
      <alignment horizontal="center"/>
    </xf>
    <xf numFmtId="38" fontId="18" fillId="0" borderId="6" xfId="417" applyFont="1" applyBorder="1" applyAlignment="1">
      <alignment/>
    </xf>
    <xf numFmtId="0" fontId="23" fillId="0" borderId="0" xfId="773" applyFont="1" applyAlignment="1">
      <alignment/>
      <protection/>
    </xf>
    <xf numFmtId="38" fontId="23" fillId="0" borderId="2" xfId="417" applyFont="1" applyBorder="1" applyAlignment="1">
      <alignment horizontal="center"/>
    </xf>
    <xf numFmtId="15" fontId="18" fillId="0" borderId="0" xfId="773" applyNumberFormat="1" applyFont="1" applyAlignment="1">
      <alignment horizontal="left"/>
      <protection/>
    </xf>
  </cellXfs>
  <cellStyles count="780">
    <cellStyle name="Normal" xfId="0"/>
    <cellStyle name="Comma" xfId="15"/>
    <cellStyle name="Comma [0]" xfId="16"/>
    <cellStyle name="Comma [0]_301198" xfId="17"/>
    <cellStyle name="Comma [0]_Book2" xfId="18"/>
    <cellStyle name="Comma [0]_Fixed Dep. Sta" xfId="19"/>
    <cellStyle name="Comma [0]_Israel&amp;Safr" xfId="20"/>
    <cellStyle name="Comma [0]_Israel&amp;Safr_Book2" xfId="21"/>
    <cellStyle name="Comma [0]_Israel&amp;Safr_Cashflow1" xfId="22"/>
    <cellStyle name="Comma [0]_Israel&amp;Safr_Fixed Dep. Sta" xfId="23"/>
    <cellStyle name="Comma [0]_Israel&amp;Safr_laroux" xfId="24"/>
    <cellStyle name="Comma [0]_Israel&amp;Safr_laroux_Book2" xfId="25"/>
    <cellStyle name="Comma [0]_Israel&amp;Safr_laroux_Cashflow1" xfId="26"/>
    <cellStyle name="Comma [0]_Israel&amp;Safr_laroux_Fixed Dep. Sta" xfId="27"/>
    <cellStyle name="Comma [0]_Israel&amp;Safr_Plan" xfId="28"/>
    <cellStyle name="Comma [0]_Israel&amp;Safr_Plan_Book2" xfId="29"/>
    <cellStyle name="Comma [0]_Israel&amp;Safr_Plan_Cashflow1" xfId="30"/>
    <cellStyle name="Comma [0]_Israel&amp;Safr_Plan_Fixed Dep. Sta" xfId="31"/>
    <cellStyle name="Comma [0]_Israel&amp;Safr_Plan_laroux" xfId="32"/>
    <cellStyle name="Comma [0]_Israel&amp;Safr_Plan_laroux_Book2" xfId="33"/>
    <cellStyle name="Comma [0]_Israel&amp;Safr_Plan_laroux_Cashflow1" xfId="34"/>
    <cellStyle name="Comma [0]_Israel&amp;Safr_Plan_laroux_Fixed Dep. Sta" xfId="35"/>
    <cellStyle name="Comma [0]_Israel&amp;Safr_Plan1997" xfId="36"/>
    <cellStyle name="Comma [0]_Israel&amp;Safr_Plan1997_Book2" xfId="37"/>
    <cellStyle name="Comma [0]_Israel&amp;Safr_Plan1997_Cashflow1" xfId="38"/>
    <cellStyle name="Comma [0]_Israel&amp;Safr_Plan1997_Fixed Dep. Sta" xfId="39"/>
    <cellStyle name="Comma [0]_Israel&amp;Safr_Plan1997_laroux" xfId="40"/>
    <cellStyle name="Comma [0]_Israel&amp;Safr_Plan1997_laroux_Book2" xfId="41"/>
    <cellStyle name="Comma [0]_Israel&amp;Safr_Plan1997_laroux_Cashflow1" xfId="42"/>
    <cellStyle name="Comma [0]_Israel&amp;Safr_Plan1997_laroux_Fixed Dep. Sta" xfId="43"/>
    <cellStyle name="Comma [0]_Italy" xfId="44"/>
    <cellStyle name="Comma [0]_Italy_Book2" xfId="45"/>
    <cellStyle name="Comma [0]_Italy_Cashflow1" xfId="46"/>
    <cellStyle name="Comma [0]_Italy_Fixed Dep. Sta" xfId="47"/>
    <cellStyle name="Comma [0]_Italy_laroux" xfId="48"/>
    <cellStyle name="Comma [0]_Italy_laroux_Book2" xfId="49"/>
    <cellStyle name="Comma [0]_Italy_laroux_Cashflow1" xfId="50"/>
    <cellStyle name="Comma [0]_Italy_laroux_Fixed Dep. Sta" xfId="51"/>
    <cellStyle name="Comma [0]_Italy_Plan" xfId="52"/>
    <cellStyle name="Comma [0]_Italy_Plan_Book2" xfId="53"/>
    <cellStyle name="Comma [0]_Italy_Plan_Cashflow1" xfId="54"/>
    <cellStyle name="Comma [0]_Italy_Plan_Fixed Dep. Sta" xfId="55"/>
    <cellStyle name="Comma [0]_Italy_Plan_laroux" xfId="56"/>
    <cellStyle name="Comma [0]_Italy_Plan_laroux_Book2" xfId="57"/>
    <cellStyle name="Comma [0]_Italy_Plan_laroux_Cashflow1" xfId="58"/>
    <cellStyle name="Comma [0]_Italy_Plan_laroux_Fixed Dep. Sta" xfId="59"/>
    <cellStyle name="Comma [0]_Italy_Plan1997" xfId="60"/>
    <cellStyle name="Comma [0]_Italy_Plan1997_Book2" xfId="61"/>
    <cellStyle name="Comma [0]_Italy_Plan1997_Cashflow1" xfId="62"/>
    <cellStyle name="Comma [0]_Italy_Plan1997_Fixed Dep. Sta" xfId="63"/>
    <cellStyle name="Comma [0]_Italy_Plan1997_laroux" xfId="64"/>
    <cellStyle name="Comma [0]_Italy_Plan1997_laroux_Book2" xfId="65"/>
    <cellStyle name="Comma [0]_Italy_Plan1997_laroux_Cashflow1" xfId="66"/>
    <cellStyle name="Comma [0]_Italy_Plan1997_laroux_Fixed Dep. Sta" xfId="67"/>
    <cellStyle name="Comma [0]_KLSE" xfId="68"/>
    <cellStyle name="Comma [0]_KLSE-wr-bankingfacilities" xfId="69"/>
    <cellStyle name="Comma [0]_laroux" xfId="70"/>
    <cellStyle name="Comma [0]_laroux_1" xfId="71"/>
    <cellStyle name="Comma [0]_laroux_2" xfId="72"/>
    <cellStyle name="Comma [0]_laroux_3" xfId="73"/>
    <cellStyle name="Comma [0]_laroux_4" xfId="74"/>
    <cellStyle name="Comma [0]_laroux_4_Book2" xfId="75"/>
    <cellStyle name="Comma [0]_laroux_4_Cashflow1" xfId="76"/>
    <cellStyle name="Comma [0]_laroux_4_Fixed Dep. Sta" xfId="77"/>
    <cellStyle name="Comma [0]_laroux_Book2" xfId="78"/>
    <cellStyle name="Comma [0]_laroux_Cashflow1" xfId="79"/>
    <cellStyle name="Comma [0]_laroux_Fixed Dep. Sta" xfId="80"/>
    <cellStyle name="Comma [0]_laroux_laroux" xfId="81"/>
    <cellStyle name="Comma [0]_laroux_laroux_Book2" xfId="82"/>
    <cellStyle name="Comma [0]_laroux_laroux_Cashflow1" xfId="83"/>
    <cellStyle name="Comma [0]_laroux_laroux_Fixed Dep. Sta" xfId="84"/>
    <cellStyle name="Comma [0]_laroux_MATERAL2" xfId="85"/>
    <cellStyle name="Comma [0]_laroux_mud plant bolted" xfId="86"/>
    <cellStyle name="Comma [0]_laroux_Plan" xfId="87"/>
    <cellStyle name="Comma [0]_laroux_Plan_Book2" xfId="88"/>
    <cellStyle name="Comma [0]_laroux_Plan_Cashflow1" xfId="89"/>
    <cellStyle name="Comma [0]_laroux_Plan_Fixed Dep. Sta" xfId="90"/>
    <cellStyle name="Comma [0]_laroux_Plan_laroux" xfId="91"/>
    <cellStyle name="Comma [0]_laroux_Plan_laroux_Book2" xfId="92"/>
    <cellStyle name="Comma [0]_laroux_Plan_laroux_Cashflow1" xfId="93"/>
    <cellStyle name="Comma [0]_laroux_Plan_laroux_Fixed Dep. Sta" xfId="94"/>
    <cellStyle name="Comma [0]_laroux_Plan1997" xfId="95"/>
    <cellStyle name="Comma [0]_laroux_Plan1997_Book2" xfId="96"/>
    <cellStyle name="Comma [0]_laroux_Plan1997_Cashflow1" xfId="97"/>
    <cellStyle name="Comma [0]_laroux_Plan1997_Fixed Dep. Sta" xfId="98"/>
    <cellStyle name="Comma [0]_laroux_Plan1997_laroux" xfId="99"/>
    <cellStyle name="Comma [0]_laroux_Plan1997_laroux_Book2" xfId="100"/>
    <cellStyle name="Comma [0]_laroux_Plan1997_laroux_Cashflow1" xfId="101"/>
    <cellStyle name="Comma [0]_laroux_Plan1997_laroux_Fixed Dep. Sta" xfId="102"/>
    <cellStyle name="Comma [0]_MATERAL2" xfId="103"/>
    <cellStyle name="Comma [0]_Module1" xfId="104"/>
    <cellStyle name="Comma [0]_Module1_Book2" xfId="105"/>
    <cellStyle name="Comma [0]_Module1_Cashflow1" xfId="106"/>
    <cellStyle name="Comma [0]_Module1_Fixed Dep. Sta" xfId="107"/>
    <cellStyle name="Comma [0]_Module1_laroux" xfId="108"/>
    <cellStyle name="Comma [0]_Module1_laroux_Book2" xfId="109"/>
    <cellStyle name="Comma [0]_Module1_laroux_Cashflow1" xfId="110"/>
    <cellStyle name="Comma [0]_Module1_laroux_Fixed Dep. Sta" xfId="111"/>
    <cellStyle name="Comma [0]_Module1_Plan" xfId="112"/>
    <cellStyle name="Comma [0]_Module1_Plan_Book2" xfId="113"/>
    <cellStyle name="Comma [0]_Module1_Plan_Cashflow1" xfId="114"/>
    <cellStyle name="Comma [0]_Module1_Plan_Fixed Dep. Sta" xfId="115"/>
    <cellStyle name="Comma [0]_Module1_Plan_laroux" xfId="116"/>
    <cellStyle name="Comma [0]_Module1_Plan_laroux_Book2" xfId="117"/>
    <cellStyle name="Comma [0]_Module1_Plan_laroux_Cashflow1" xfId="118"/>
    <cellStyle name="Comma [0]_Module1_Plan_laroux_Fixed Dep. Sta" xfId="119"/>
    <cellStyle name="Comma [0]_Module1_Plan1997" xfId="120"/>
    <cellStyle name="Comma [0]_Module1_Plan1997_Book2" xfId="121"/>
    <cellStyle name="Comma [0]_Module1_Plan1997_Cashflow1" xfId="122"/>
    <cellStyle name="Comma [0]_Module1_Plan1997_Fixed Dep. Sta" xfId="123"/>
    <cellStyle name="Comma [0]_Module1_Plan1997_laroux" xfId="124"/>
    <cellStyle name="Comma [0]_Module1_Plan1997_laroux_Book2" xfId="125"/>
    <cellStyle name="Comma [0]_Module1_Plan1997_laroux_Cashflow1" xfId="126"/>
    <cellStyle name="Comma [0]_Module1_Plan1997_laroux_Fixed Dep. Sta" xfId="127"/>
    <cellStyle name="Comma [0]_mud plant bolted" xfId="128"/>
    <cellStyle name="Comma [0]_PERSONAL" xfId="129"/>
    <cellStyle name="Comma [0]_PERSONAL_1" xfId="130"/>
    <cellStyle name="Comma [0]_Projected" xfId="131"/>
    <cellStyle name="Comma [0]_q3132000" xfId="132"/>
    <cellStyle name="Comma [0]_r1" xfId="133"/>
    <cellStyle name="Comma [0]_r1_Book2" xfId="134"/>
    <cellStyle name="Comma [0]_r1_Cashflow1" xfId="135"/>
    <cellStyle name="Comma [0]_r1_Fixed Dep. Sta" xfId="136"/>
    <cellStyle name="Comma [0]_r1_laroux" xfId="137"/>
    <cellStyle name="Comma [0]_r1_laroux_Book2" xfId="138"/>
    <cellStyle name="Comma [0]_r1_laroux_Cashflow1" xfId="139"/>
    <cellStyle name="Comma [0]_r1_laroux_Fixed Dep. Sta" xfId="140"/>
    <cellStyle name="Comma [0]_r1_Plan" xfId="141"/>
    <cellStyle name="Comma [0]_r1_Plan_Book2" xfId="142"/>
    <cellStyle name="Comma [0]_r1_Plan_Cashflow1" xfId="143"/>
    <cellStyle name="Comma [0]_r1_Plan_Fixed Dep. Sta" xfId="144"/>
    <cellStyle name="Comma [0]_r1_Plan_laroux" xfId="145"/>
    <cellStyle name="Comma [0]_r1_Plan_laroux_Book2" xfId="146"/>
    <cellStyle name="Comma [0]_r1_Plan_laroux_Cashflow1" xfId="147"/>
    <cellStyle name="Comma [0]_r1_Plan_laroux_Fixed Dep. Sta" xfId="148"/>
    <cellStyle name="Comma [0]_r1_Plan1997" xfId="149"/>
    <cellStyle name="Comma [0]_r1_Plan1997_Book2" xfId="150"/>
    <cellStyle name="Comma [0]_r1_Plan1997_Cashflow1" xfId="151"/>
    <cellStyle name="Comma [0]_r1_Plan1997_Fixed Dep. Sta" xfId="152"/>
    <cellStyle name="Comma [0]_r1_Plan1997_laroux" xfId="153"/>
    <cellStyle name="Comma [0]_r1_Plan1997_laroux_Book2" xfId="154"/>
    <cellStyle name="Comma [0]_r1_Plan1997_laroux_Cashflow1" xfId="155"/>
    <cellStyle name="Comma [0]_r1_Plan1997_laroux_Fixed Dep. Sta" xfId="156"/>
    <cellStyle name="Comma [0]_Reconcile W2vW6" xfId="157"/>
    <cellStyle name="Comma [0]_Reconcile W2vW6_Book2" xfId="158"/>
    <cellStyle name="Comma [0]_Reconcile W2vW6_Cashflow1" xfId="159"/>
    <cellStyle name="Comma [0]_Reconcile W2vW6_Fixed Dep. Sta" xfId="160"/>
    <cellStyle name="Comma [0]_Reconcile W2vW6_laroux" xfId="161"/>
    <cellStyle name="Comma [0]_Reconcile W2vW6_laroux_Book2" xfId="162"/>
    <cellStyle name="Comma [0]_Reconcile W2vW6_laroux_Cashflow1" xfId="163"/>
    <cellStyle name="Comma [0]_Reconcile W2vW6_laroux_Fixed Dep. Sta" xfId="164"/>
    <cellStyle name="Comma [0]_Reconcile W2vW6_Plan" xfId="165"/>
    <cellStyle name="Comma [0]_Reconcile W2vW6_Plan_Book2" xfId="166"/>
    <cellStyle name="Comma [0]_Reconcile W2vW6_Plan_Cashflow1" xfId="167"/>
    <cellStyle name="Comma [0]_Reconcile W2vW6_Plan_Fixed Dep. Sta" xfId="168"/>
    <cellStyle name="Comma [0]_Reconcile W2vW6_Plan_laroux" xfId="169"/>
    <cellStyle name="Comma [0]_Reconcile W2vW6_Plan_laroux_Book2" xfId="170"/>
    <cellStyle name="Comma [0]_Reconcile W2vW6_Plan_laroux_Cashflow1" xfId="171"/>
    <cellStyle name="Comma [0]_Reconcile W2vW6_Plan_laroux_Fixed Dep. Sta" xfId="172"/>
    <cellStyle name="Comma [0]_Reconcile W2vW6_Plan1997" xfId="173"/>
    <cellStyle name="Comma [0]_Reconcile W2vW6_Plan1997_Book2" xfId="174"/>
    <cellStyle name="Comma [0]_Reconcile W2vW6_Plan1997_Cashflow1" xfId="175"/>
    <cellStyle name="Comma [0]_Reconcile W2vW6_Plan1997_Fixed Dep. Sta" xfId="176"/>
    <cellStyle name="Comma [0]_Reconcile W2vW6_Plan1997_laroux" xfId="177"/>
    <cellStyle name="Comma [0]_Reconcile W2vW6_Plan1997_laroux_Book2" xfId="178"/>
    <cellStyle name="Comma [0]_Reconcile W2vW6_Plan1997_laroux_Cashflow1" xfId="179"/>
    <cellStyle name="Comma [0]_Reconcile W2vW6_Plan1997_laroux_Fixed Dep. Sta" xfId="180"/>
    <cellStyle name="Comma [0]_Sheet1" xfId="181"/>
    <cellStyle name="Comma [0]_Sheet1 (2)" xfId="182"/>
    <cellStyle name="Comma [0]_Sheet1 (2)_Book2" xfId="183"/>
    <cellStyle name="Comma [0]_Sheet1 (2)_Cashflow1" xfId="184"/>
    <cellStyle name="Comma [0]_Sheet1 (2)_Fixed Dep. Sta" xfId="185"/>
    <cellStyle name="Comma [0]_Sheet1 (2)_laroux" xfId="186"/>
    <cellStyle name="Comma [0]_Sheet1 (2)_laroux_Book2" xfId="187"/>
    <cellStyle name="Comma [0]_Sheet1 (2)_laroux_Cashflow1" xfId="188"/>
    <cellStyle name="Comma [0]_Sheet1 (2)_laroux_Fixed Dep. Sta" xfId="189"/>
    <cellStyle name="Comma [0]_Sheet2" xfId="190"/>
    <cellStyle name="Comma [0]_Sheet2_1" xfId="191"/>
    <cellStyle name="Comma [0]_Sheet2_Book2" xfId="192"/>
    <cellStyle name="Comma [0]_Sheet2_Cashflow1" xfId="193"/>
    <cellStyle name="Comma [0]_Sheet2_Fixed Dep. Sta" xfId="194"/>
    <cellStyle name="Comma [0]_Sheet2_laroux" xfId="195"/>
    <cellStyle name="Comma [0]_Sheet2_laroux_Book2" xfId="196"/>
    <cellStyle name="Comma [0]_Sheet2_laroux_Cashflow1" xfId="197"/>
    <cellStyle name="Comma [0]_Sheet2_laroux_Fixed Dep. Sta" xfId="198"/>
    <cellStyle name="Comma [0]_Sheet2_Plan" xfId="199"/>
    <cellStyle name="Comma [0]_Sheet2_Plan_Book2" xfId="200"/>
    <cellStyle name="Comma [0]_Sheet2_Plan_Cashflow1" xfId="201"/>
    <cellStyle name="Comma [0]_Sheet2_Plan_Fixed Dep. Sta" xfId="202"/>
    <cellStyle name="Comma [0]_Sheet2_Plan_laroux" xfId="203"/>
    <cellStyle name="Comma [0]_Sheet2_Plan_laroux_Book2" xfId="204"/>
    <cellStyle name="Comma [0]_Sheet2_Plan_laroux_Cashflow1" xfId="205"/>
    <cellStyle name="Comma [0]_Sheet2_Plan_laroux_Fixed Dep. Sta" xfId="206"/>
    <cellStyle name="Comma [0]_Sheet2_Plan1997" xfId="207"/>
    <cellStyle name="Comma [0]_Sheet2_Plan1997_Book2" xfId="208"/>
    <cellStyle name="Comma [0]_Sheet2_Plan1997_Cashflow1" xfId="209"/>
    <cellStyle name="Comma [0]_Sheet2_Plan1997_Fixed Dep. Sta" xfId="210"/>
    <cellStyle name="Comma [0]_Sheet2_Plan1997_laroux" xfId="211"/>
    <cellStyle name="Comma [0]_Sheet2_Plan1997_laroux_Book2" xfId="212"/>
    <cellStyle name="Comma [0]_Sheet2_Plan1997_laroux_Cashflow1" xfId="213"/>
    <cellStyle name="Comma [0]_Sheet2_Plan1997_laroux_Fixed Dep. Sta" xfId="214"/>
    <cellStyle name="Comma [0]_Sheet7" xfId="215"/>
    <cellStyle name="Comma [0]_Summary" xfId="216"/>
    <cellStyle name="Comma [0]_Summary_Book2" xfId="217"/>
    <cellStyle name="Comma [0]_Summary_Cashflow1" xfId="218"/>
    <cellStyle name="Comma [0]_Summary_Fixed Dep. Sta" xfId="219"/>
    <cellStyle name="Comma [0]_Summary_laroux" xfId="220"/>
    <cellStyle name="Comma [0]_Summary_laroux_Book2" xfId="221"/>
    <cellStyle name="Comma [0]_Summary_laroux_Cashflow1" xfId="222"/>
    <cellStyle name="Comma [0]_Summary_laroux_Fixed Dep. Sta" xfId="223"/>
    <cellStyle name="Comma [0]_Summary_Plan" xfId="224"/>
    <cellStyle name="Comma [0]_Summary_Plan_Book2" xfId="225"/>
    <cellStyle name="Comma [0]_Summary_Plan_Cashflow1" xfId="226"/>
    <cellStyle name="Comma [0]_Summary_Plan_Fixed Dep. Sta" xfId="227"/>
    <cellStyle name="Comma [0]_Summary_Plan_laroux" xfId="228"/>
    <cellStyle name="Comma [0]_Summary_Plan_laroux_Book2" xfId="229"/>
    <cellStyle name="Comma [0]_Summary_Plan_laroux_Cashflow1" xfId="230"/>
    <cellStyle name="Comma [0]_Summary_Plan_laroux_Fixed Dep. Sta" xfId="231"/>
    <cellStyle name="Comma [0]_Summary_Plan1997" xfId="232"/>
    <cellStyle name="Comma [0]_Summary_Plan1997_Book2" xfId="233"/>
    <cellStyle name="Comma [0]_Summary_Plan1997_Cashflow1" xfId="234"/>
    <cellStyle name="Comma [0]_Summary_Plan1997_Fixed Dep. Sta" xfId="235"/>
    <cellStyle name="Comma [0]_Summary_Plan1997_laroux" xfId="236"/>
    <cellStyle name="Comma [0]_Summary_Plan1997_laroux_Book2" xfId="237"/>
    <cellStyle name="Comma [0]_Summary_Plan1997_laroux_Cashflow1" xfId="238"/>
    <cellStyle name="Comma [0]_Summary_Plan1997_laroux_Fixed Dep. Sta" xfId="239"/>
    <cellStyle name="Comma [0]_TRADE DEBTORS 0398" xfId="240"/>
    <cellStyle name="Comma [0]_TRADE DEBTORS 0498" xfId="241"/>
    <cellStyle name="Comma [0]_TRADE DEBTORS 0598" xfId="242"/>
    <cellStyle name="Comma [0]_Units" xfId="243"/>
    <cellStyle name="Comma [0]_Units_1" xfId="244"/>
    <cellStyle name="Comma [0]_Units_1_Book2" xfId="245"/>
    <cellStyle name="Comma [0]_Units_1_Cashflow1" xfId="246"/>
    <cellStyle name="Comma [0]_Units_1_Fixed Dep. Sta" xfId="247"/>
    <cellStyle name="Comma [0]_Units_1_laroux" xfId="248"/>
    <cellStyle name="Comma [0]_Units_1_laroux_Book2" xfId="249"/>
    <cellStyle name="Comma [0]_Units_1_laroux_Cashflow1" xfId="250"/>
    <cellStyle name="Comma [0]_Units_1_laroux_Fixed Dep. Sta" xfId="251"/>
    <cellStyle name="Comma [0]_Units_1_Plan" xfId="252"/>
    <cellStyle name="Comma [0]_Units_1_Plan_Book2" xfId="253"/>
    <cellStyle name="Comma [0]_Units_1_Plan_Cashflow1" xfId="254"/>
    <cellStyle name="Comma [0]_Units_1_Plan_Fixed Dep. Sta" xfId="255"/>
    <cellStyle name="Comma [0]_Units_1_Plan_laroux" xfId="256"/>
    <cellStyle name="Comma [0]_Units_1_Plan_laroux_Book2" xfId="257"/>
    <cellStyle name="Comma [0]_Units_1_Plan_laroux_Cashflow1" xfId="258"/>
    <cellStyle name="Comma [0]_Units_1_Plan_laroux_Fixed Dep. Sta" xfId="259"/>
    <cellStyle name="Comma [0]_Units_1_Plan1997" xfId="260"/>
    <cellStyle name="Comma [0]_Units_1_Plan1997_Book2" xfId="261"/>
    <cellStyle name="Comma [0]_Units_1_Plan1997_Cashflow1" xfId="262"/>
    <cellStyle name="Comma [0]_Units_1_Plan1997_Fixed Dep. Sta" xfId="263"/>
    <cellStyle name="Comma [0]_Units_1_Plan1997_laroux" xfId="264"/>
    <cellStyle name="Comma [0]_Units_1_Plan1997_laroux_Book2" xfId="265"/>
    <cellStyle name="Comma [0]_Units_1_Plan1997_laroux_Cashflow1" xfId="266"/>
    <cellStyle name="Comma [0]_Units_1_Plan1997_laroux_Fixed Dep. Sta" xfId="267"/>
    <cellStyle name="Comma [0]_Units_Book2" xfId="268"/>
    <cellStyle name="Comma [0]_Units_Cashflow1" xfId="269"/>
    <cellStyle name="Comma [0]_Units_Fixed Dep. Sta" xfId="270"/>
    <cellStyle name="Comma [0]_Units_laroux" xfId="271"/>
    <cellStyle name="Comma [0]_Units_laroux_Book2" xfId="272"/>
    <cellStyle name="Comma [0]_Units_laroux_Cashflow1" xfId="273"/>
    <cellStyle name="Comma [0]_Units_laroux_Fixed Dep. Sta" xfId="274"/>
    <cellStyle name="Comma [0]_Values" xfId="275"/>
    <cellStyle name="Comma [0]_Values_Book2" xfId="276"/>
    <cellStyle name="Comma [0]_Values_Cashflow1" xfId="277"/>
    <cellStyle name="Comma [0]_Values_Fixed Dep. Sta" xfId="278"/>
    <cellStyle name="Comma [0]_Values_laroux" xfId="279"/>
    <cellStyle name="Comma [0]_Values_laroux_Book2" xfId="280"/>
    <cellStyle name="Comma [0]_Values_laroux_Cashflow1" xfId="281"/>
    <cellStyle name="Comma [0]_Values_laroux_Fixed Dep. Sta" xfId="282"/>
    <cellStyle name="Comma [0]_Values_Plan" xfId="283"/>
    <cellStyle name="Comma [0]_Values_Plan_Book2" xfId="284"/>
    <cellStyle name="Comma [0]_Values_Plan_Cashflow1" xfId="285"/>
    <cellStyle name="Comma [0]_Values_Plan_Fixed Dep. Sta" xfId="286"/>
    <cellStyle name="Comma [0]_Values_Plan_laroux" xfId="287"/>
    <cellStyle name="Comma [0]_Values_Plan_laroux_Book2" xfId="288"/>
    <cellStyle name="Comma [0]_Values_Plan_laroux_Cashflow1" xfId="289"/>
    <cellStyle name="Comma [0]_Values_Plan_laroux_Fixed Dep. Sta" xfId="290"/>
    <cellStyle name="Comma [0]_Values_Plan1997" xfId="291"/>
    <cellStyle name="Comma [0]_Values_Plan1997_Book2" xfId="292"/>
    <cellStyle name="Comma [0]_Values_Plan1997_Cashflow1" xfId="293"/>
    <cellStyle name="Comma [0]_Values_Plan1997_Fixed Dep. Sta" xfId="294"/>
    <cellStyle name="Comma [0]_Values_Plan1997_laroux" xfId="295"/>
    <cellStyle name="Comma [0]_Values_Plan1997_laroux_Book2" xfId="296"/>
    <cellStyle name="Comma [0]_Values_Plan1997_laroux_Cashflow1" xfId="297"/>
    <cellStyle name="Comma [0]_Values_Plan1997_laroux_Fixed Dep. Sta" xfId="298"/>
    <cellStyle name="comma zerodec" xfId="299"/>
    <cellStyle name="Comma_301198" xfId="300"/>
    <cellStyle name="Comma_Book2" xfId="301"/>
    <cellStyle name="Comma_Fixed Dep. Sta" xfId="302"/>
    <cellStyle name="Comma_Israel&amp;Safr" xfId="303"/>
    <cellStyle name="Comma_Israel&amp;Safr_Book2" xfId="304"/>
    <cellStyle name="Comma_Israel&amp;Safr_Cashflow1" xfId="305"/>
    <cellStyle name="Comma_Israel&amp;Safr_Fixed Dep. Sta" xfId="306"/>
    <cellStyle name="Comma_Israel&amp;Safr_laroux" xfId="307"/>
    <cellStyle name="Comma_Israel&amp;Safr_laroux_Book2" xfId="308"/>
    <cellStyle name="Comma_Israel&amp;Safr_laroux_Cashflow1" xfId="309"/>
    <cellStyle name="Comma_Israel&amp;Safr_laroux_Fixed Dep. Sta" xfId="310"/>
    <cellStyle name="Comma_Israel&amp;Safr_Plan" xfId="311"/>
    <cellStyle name="Comma_Israel&amp;Safr_Plan_Book2" xfId="312"/>
    <cellStyle name="Comma_Israel&amp;Safr_Plan_Cashflow1" xfId="313"/>
    <cellStyle name="Comma_Israel&amp;Safr_Plan_Fixed Dep. Sta" xfId="314"/>
    <cellStyle name="Comma_Israel&amp;Safr_Plan_laroux" xfId="315"/>
    <cellStyle name="Comma_Israel&amp;Safr_Plan_laroux_Book2" xfId="316"/>
    <cellStyle name="Comma_Israel&amp;Safr_Plan_laroux_Cashflow1" xfId="317"/>
    <cellStyle name="Comma_Israel&amp;Safr_Plan_laroux_Fixed Dep. Sta" xfId="318"/>
    <cellStyle name="Comma_Israel&amp;Safr_Plan1997" xfId="319"/>
    <cellStyle name="Comma_Israel&amp;Safr_Plan1997_Book2" xfId="320"/>
    <cellStyle name="Comma_Israel&amp;Safr_Plan1997_Cashflow1" xfId="321"/>
    <cellStyle name="Comma_Israel&amp;Safr_Plan1997_Fixed Dep. Sta" xfId="322"/>
    <cellStyle name="Comma_Israel&amp;Safr_Plan1997_laroux" xfId="323"/>
    <cellStyle name="Comma_Israel&amp;Safr_Plan1997_laroux_Book2" xfId="324"/>
    <cellStyle name="Comma_Israel&amp;Safr_Plan1997_laroux_Cashflow1" xfId="325"/>
    <cellStyle name="Comma_Israel&amp;Safr_Plan1997_laroux_Fixed Dep. Sta" xfId="326"/>
    <cellStyle name="Comma_Italy" xfId="327"/>
    <cellStyle name="Comma_Italy_Book2" xfId="328"/>
    <cellStyle name="Comma_Italy_Cashflow1" xfId="329"/>
    <cellStyle name="Comma_Italy_Fixed Dep. Sta" xfId="330"/>
    <cellStyle name="Comma_Italy_laroux" xfId="331"/>
    <cellStyle name="Comma_Italy_laroux_Book2" xfId="332"/>
    <cellStyle name="Comma_Italy_laroux_Cashflow1" xfId="333"/>
    <cellStyle name="Comma_Italy_laroux_Fixed Dep. Sta" xfId="334"/>
    <cellStyle name="Comma_Italy_Plan" xfId="335"/>
    <cellStyle name="Comma_Italy_Plan_Book2" xfId="336"/>
    <cellStyle name="Comma_Italy_Plan_Cashflow1" xfId="337"/>
    <cellStyle name="Comma_Italy_Plan_Fixed Dep. Sta" xfId="338"/>
    <cellStyle name="Comma_Italy_Plan_laroux" xfId="339"/>
    <cellStyle name="Comma_Italy_Plan_laroux_Book2" xfId="340"/>
    <cellStyle name="Comma_Italy_Plan_laroux_Cashflow1" xfId="341"/>
    <cellStyle name="Comma_Italy_Plan_laroux_Fixed Dep. Sta" xfId="342"/>
    <cellStyle name="Comma_Italy_Plan1997" xfId="343"/>
    <cellStyle name="Comma_Italy_Plan1997_Book2" xfId="344"/>
    <cellStyle name="Comma_Italy_Plan1997_Cashflow1" xfId="345"/>
    <cellStyle name="Comma_Italy_Plan1997_Fixed Dep. Sta" xfId="346"/>
    <cellStyle name="Comma_Italy_Plan1997_laroux" xfId="347"/>
    <cellStyle name="Comma_Italy_Plan1997_laroux_Book2" xfId="348"/>
    <cellStyle name="Comma_Italy_Plan1997_laroux_Cashflow1" xfId="349"/>
    <cellStyle name="Comma_Italy_Plan1997_laroux_Fixed Dep. Sta" xfId="350"/>
    <cellStyle name="Comma_KLSE" xfId="351"/>
    <cellStyle name="Comma_KLSE-wr-bankingfacilities" xfId="352"/>
    <cellStyle name="Comma_laroux" xfId="353"/>
    <cellStyle name="Comma_laroux_1" xfId="354"/>
    <cellStyle name="Comma_laroux_1_Book2" xfId="355"/>
    <cellStyle name="Comma_laroux_1_Cashflow1" xfId="356"/>
    <cellStyle name="Comma_laroux_1_Fixed Dep. Sta" xfId="357"/>
    <cellStyle name="Comma_laroux_1_laroux" xfId="358"/>
    <cellStyle name="Comma_laroux_1_laroux_Book2" xfId="359"/>
    <cellStyle name="Comma_laroux_1_laroux_Cashflow1" xfId="360"/>
    <cellStyle name="Comma_laroux_1_laroux_Fixed Dep. Sta" xfId="361"/>
    <cellStyle name="Comma_laroux_1_Plan" xfId="362"/>
    <cellStyle name="Comma_laroux_1_Plan_Book2" xfId="363"/>
    <cellStyle name="Comma_laroux_1_Plan_Cashflow1" xfId="364"/>
    <cellStyle name="Comma_laroux_1_Plan_Fixed Dep. Sta" xfId="365"/>
    <cellStyle name="Comma_laroux_1_Plan_laroux" xfId="366"/>
    <cellStyle name="Comma_laroux_1_Plan_laroux_Book2" xfId="367"/>
    <cellStyle name="Comma_laroux_1_Plan_laroux_Cashflow1" xfId="368"/>
    <cellStyle name="Comma_laroux_1_Plan_laroux_Fixed Dep. Sta" xfId="369"/>
    <cellStyle name="Comma_laroux_1_Plan1997" xfId="370"/>
    <cellStyle name="Comma_laroux_1_Plan1997_Book2" xfId="371"/>
    <cellStyle name="Comma_laroux_1_Plan1997_Cashflow1" xfId="372"/>
    <cellStyle name="Comma_laroux_1_Plan1997_Fixed Dep. Sta" xfId="373"/>
    <cellStyle name="Comma_laroux_1_Plan1997_laroux" xfId="374"/>
    <cellStyle name="Comma_laroux_1_Plan1997_laroux_Book2" xfId="375"/>
    <cellStyle name="Comma_laroux_1_Plan1997_laroux_Cashflow1" xfId="376"/>
    <cellStyle name="Comma_laroux_1_Plan1997_laroux_Fixed Dep. Sta" xfId="377"/>
    <cellStyle name="Comma_laroux_2" xfId="378"/>
    <cellStyle name="Comma_laroux_3" xfId="379"/>
    <cellStyle name="Comma_laroux_4" xfId="380"/>
    <cellStyle name="Comma_laroux_5" xfId="381"/>
    <cellStyle name="Comma_laroux_5_Book2" xfId="382"/>
    <cellStyle name="Comma_laroux_5_Cashflow1" xfId="383"/>
    <cellStyle name="Comma_laroux_5_Fixed Dep. Sta" xfId="384"/>
    <cellStyle name="Comma_laroux_Plan" xfId="385"/>
    <cellStyle name="Comma_laroux_Plan1997" xfId="386"/>
    <cellStyle name="Comma_MATERAL2" xfId="387"/>
    <cellStyle name="Comma_Module1" xfId="388"/>
    <cellStyle name="Comma_Module1_Book2" xfId="389"/>
    <cellStyle name="Comma_Module1_Cashflow1" xfId="390"/>
    <cellStyle name="Comma_Module1_Fixed Dep. Sta" xfId="391"/>
    <cellStyle name="Comma_Module1_laroux" xfId="392"/>
    <cellStyle name="Comma_Module1_laroux_Book2" xfId="393"/>
    <cellStyle name="Comma_Module1_laroux_Cashflow1" xfId="394"/>
    <cellStyle name="Comma_Module1_laroux_Fixed Dep. Sta" xfId="395"/>
    <cellStyle name="Comma_Module1_Plan" xfId="396"/>
    <cellStyle name="Comma_Module1_Plan_Book2" xfId="397"/>
    <cellStyle name="Comma_Module1_Plan_Cashflow1" xfId="398"/>
    <cellStyle name="Comma_Module1_Plan_Fixed Dep. Sta" xfId="399"/>
    <cellStyle name="Comma_Module1_Plan_laroux" xfId="400"/>
    <cellStyle name="Comma_Module1_Plan_laroux_Book2" xfId="401"/>
    <cellStyle name="Comma_Module1_Plan_laroux_Cashflow1" xfId="402"/>
    <cellStyle name="Comma_Module1_Plan_laroux_Fixed Dep. Sta" xfId="403"/>
    <cellStyle name="Comma_Module1_Plan1997" xfId="404"/>
    <cellStyle name="Comma_Module1_Plan1997_Book2" xfId="405"/>
    <cellStyle name="Comma_Module1_Plan1997_Cashflow1" xfId="406"/>
    <cellStyle name="Comma_Module1_Plan1997_Fixed Dep. Sta" xfId="407"/>
    <cellStyle name="Comma_Module1_Plan1997_laroux" xfId="408"/>
    <cellStyle name="Comma_Module1_Plan1997_laroux_Book2" xfId="409"/>
    <cellStyle name="Comma_Module1_Plan1997_laroux_Cashflow1" xfId="410"/>
    <cellStyle name="Comma_Module1_Plan1997_laroux_Fixed Dep. Sta" xfId="411"/>
    <cellStyle name="Comma_mud plant bolted" xfId="412"/>
    <cellStyle name="Comma_PERSONAL" xfId="413"/>
    <cellStyle name="Comma_PERSONAL_1" xfId="414"/>
    <cellStyle name="Comma_Plan" xfId="415"/>
    <cellStyle name="Comma_Projected" xfId="416"/>
    <cellStyle name="Comma_q3132000" xfId="417"/>
    <cellStyle name="Comma_r1" xfId="418"/>
    <cellStyle name="Comma_r1_Book2" xfId="419"/>
    <cellStyle name="Comma_r1_Cashflow1" xfId="420"/>
    <cellStyle name="Comma_r1_Fixed Dep. Sta" xfId="421"/>
    <cellStyle name="Comma_r1_laroux" xfId="422"/>
    <cellStyle name="Comma_r1_laroux_Book2" xfId="423"/>
    <cellStyle name="Comma_r1_laroux_Cashflow1" xfId="424"/>
    <cellStyle name="Comma_r1_laroux_Fixed Dep. Sta" xfId="425"/>
    <cellStyle name="Comma_r1_Plan" xfId="426"/>
    <cellStyle name="Comma_r1_Plan_Book2" xfId="427"/>
    <cellStyle name="Comma_r1_Plan_Cashflow1" xfId="428"/>
    <cellStyle name="Comma_r1_Plan_Fixed Dep. Sta" xfId="429"/>
    <cellStyle name="Comma_r1_Plan_laroux" xfId="430"/>
    <cellStyle name="Comma_r1_Plan_laroux_Book2" xfId="431"/>
    <cellStyle name="Comma_r1_Plan_laroux_Cashflow1" xfId="432"/>
    <cellStyle name="Comma_r1_Plan_laroux_Fixed Dep. Sta" xfId="433"/>
    <cellStyle name="Comma_r1_Plan1997" xfId="434"/>
    <cellStyle name="Comma_r1_Plan1997_Book2" xfId="435"/>
    <cellStyle name="Comma_r1_Plan1997_Cashflow1" xfId="436"/>
    <cellStyle name="Comma_r1_Plan1997_Fixed Dep. Sta" xfId="437"/>
    <cellStyle name="Comma_r1_Plan1997_laroux" xfId="438"/>
    <cellStyle name="Comma_r1_Plan1997_laroux_Book2" xfId="439"/>
    <cellStyle name="Comma_r1_Plan1997_laroux_Cashflow1" xfId="440"/>
    <cellStyle name="Comma_r1_Plan1997_laroux_Fixed Dep. Sta" xfId="441"/>
    <cellStyle name="Comma_Reconcile W2vW6" xfId="442"/>
    <cellStyle name="Comma_Reconcile W2vW6_Book2" xfId="443"/>
    <cellStyle name="Comma_Reconcile W2vW6_Cashflow1" xfId="444"/>
    <cellStyle name="Comma_Reconcile W2vW6_Fixed Dep. Sta" xfId="445"/>
    <cellStyle name="Comma_Reconcile W2vW6_laroux" xfId="446"/>
    <cellStyle name="Comma_Reconcile W2vW6_laroux_Book2" xfId="447"/>
    <cellStyle name="Comma_Reconcile W2vW6_laroux_Cashflow1" xfId="448"/>
    <cellStyle name="Comma_Reconcile W2vW6_laroux_Fixed Dep. Sta" xfId="449"/>
    <cellStyle name="Comma_Reconcile W2vW6_Plan" xfId="450"/>
    <cellStyle name="Comma_Reconcile W2vW6_Plan_Book2" xfId="451"/>
    <cellStyle name="Comma_Reconcile W2vW6_Plan_Cashflow1" xfId="452"/>
    <cellStyle name="Comma_Reconcile W2vW6_Plan_Fixed Dep. Sta" xfId="453"/>
    <cellStyle name="Comma_Reconcile W2vW6_Plan_laroux" xfId="454"/>
    <cellStyle name="Comma_Reconcile W2vW6_Plan_laroux_Book2" xfId="455"/>
    <cellStyle name="Comma_Reconcile W2vW6_Plan_laroux_Cashflow1" xfId="456"/>
    <cellStyle name="Comma_Reconcile W2vW6_Plan_laroux_Fixed Dep. Sta" xfId="457"/>
    <cellStyle name="Comma_Reconcile W2vW6_Plan1997" xfId="458"/>
    <cellStyle name="Comma_Reconcile W2vW6_Plan1997_Book2" xfId="459"/>
    <cellStyle name="Comma_Reconcile W2vW6_Plan1997_Cashflow1" xfId="460"/>
    <cellStyle name="Comma_Reconcile W2vW6_Plan1997_Fixed Dep. Sta" xfId="461"/>
    <cellStyle name="Comma_Reconcile W2vW6_Plan1997_laroux" xfId="462"/>
    <cellStyle name="Comma_Reconcile W2vW6_Plan1997_laroux_Book2" xfId="463"/>
    <cellStyle name="Comma_Reconcile W2vW6_Plan1997_laroux_Cashflow1" xfId="464"/>
    <cellStyle name="Comma_Reconcile W2vW6_Plan1997_laroux_Fixed Dep. Sta" xfId="465"/>
    <cellStyle name="Comma_Sheet1" xfId="466"/>
    <cellStyle name="Comma_Sheet1 (2)" xfId="467"/>
    <cellStyle name="Comma_Sheet1 (2)_Book2" xfId="468"/>
    <cellStyle name="Comma_Sheet1 (2)_Cashflow1" xfId="469"/>
    <cellStyle name="Comma_Sheet1 (2)_Fixed Dep. Sta" xfId="470"/>
    <cellStyle name="Comma_Sheet1 (2)_laroux" xfId="471"/>
    <cellStyle name="Comma_Sheet1 (2)_laroux_Book2" xfId="472"/>
    <cellStyle name="Comma_Sheet1 (2)_laroux_Cashflow1" xfId="473"/>
    <cellStyle name="Comma_Sheet1 (2)_laroux_Fixed Dep. Sta" xfId="474"/>
    <cellStyle name="Comma_Sheet2" xfId="475"/>
    <cellStyle name="Comma_Sheet2_1" xfId="476"/>
    <cellStyle name="Comma_Sheet2_Book2" xfId="477"/>
    <cellStyle name="Comma_Sheet2_Cashflow1" xfId="478"/>
    <cellStyle name="Comma_Sheet2_Fixed Dep. Sta" xfId="479"/>
    <cellStyle name="Comma_Sheet2_laroux" xfId="480"/>
    <cellStyle name="Comma_Sheet2_laroux_Book2" xfId="481"/>
    <cellStyle name="Comma_Sheet2_laroux_Cashflow1" xfId="482"/>
    <cellStyle name="Comma_Sheet2_laroux_Fixed Dep. Sta" xfId="483"/>
    <cellStyle name="Comma_Sheet2_Plan" xfId="484"/>
    <cellStyle name="Comma_Sheet2_Plan_Book2" xfId="485"/>
    <cellStyle name="Comma_Sheet2_Plan_Cashflow1" xfId="486"/>
    <cellStyle name="Comma_Sheet2_Plan_Fixed Dep. Sta" xfId="487"/>
    <cellStyle name="Comma_Sheet2_Plan_laroux" xfId="488"/>
    <cellStyle name="Comma_Sheet2_Plan_laroux_Book2" xfId="489"/>
    <cellStyle name="Comma_Sheet2_Plan_laroux_Cashflow1" xfId="490"/>
    <cellStyle name="Comma_Sheet2_Plan_laroux_Fixed Dep. Sta" xfId="491"/>
    <cellStyle name="Comma_Sheet2_Plan1997" xfId="492"/>
    <cellStyle name="Comma_Sheet2_Plan1997_Book2" xfId="493"/>
    <cellStyle name="Comma_Sheet2_Plan1997_Cashflow1" xfId="494"/>
    <cellStyle name="Comma_Sheet2_Plan1997_Fixed Dep. Sta" xfId="495"/>
    <cellStyle name="Comma_Sheet2_Plan1997_laroux" xfId="496"/>
    <cellStyle name="Comma_Sheet2_Plan1997_laroux_Book2" xfId="497"/>
    <cellStyle name="Comma_Sheet2_Plan1997_laroux_Cashflow1" xfId="498"/>
    <cellStyle name="Comma_Sheet2_Plan1997_laroux_Fixed Dep. Sta" xfId="499"/>
    <cellStyle name="Comma_Sheet7" xfId="500"/>
    <cellStyle name="Comma_Summary" xfId="501"/>
    <cellStyle name="Comma_Summary_Book2" xfId="502"/>
    <cellStyle name="Comma_Summary_Cashflow1" xfId="503"/>
    <cellStyle name="Comma_Summary_Fixed Dep. Sta" xfId="504"/>
    <cellStyle name="Comma_Summary_laroux" xfId="505"/>
    <cellStyle name="Comma_Summary_laroux_Book2" xfId="506"/>
    <cellStyle name="Comma_Summary_laroux_Cashflow1" xfId="507"/>
    <cellStyle name="Comma_Summary_laroux_Fixed Dep. Sta" xfId="508"/>
    <cellStyle name="Comma_Summary_Plan" xfId="509"/>
    <cellStyle name="Comma_Summary_Plan_Book2" xfId="510"/>
    <cellStyle name="Comma_Summary_Plan_Cashflow1" xfId="511"/>
    <cellStyle name="Comma_Summary_Plan_Fixed Dep. Sta" xfId="512"/>
    <cellStyle name="Comma_Summary_Plan_laroux" xfId="513"/>
    <cellStyle name="Comma_Summary_Plan_laroux_Book2" xfId="514"/>
    <cellStyle name="Comma_Summary_Plan_laroux_Cashflow1" xfId="515"/>
    <cellStyle name="Comma_Summary_Plan_laroux_Fixed Dep. Sta" xfId="516"/>
    <cellStyle name="Comma_Summary_Plan1997" xfId="517"/>
    <cellStyle name="Comma_Summary_Plan1997_Book2" xfId="518"/>
    <cellStyle name="Comma_Summary_Plan1997_Cashflow1" xfId="519"/>
    <cellStyle name="Comma_Summary_Plan1997_Fixed Dep. Sta" xfId="520"/>
    <cellStyle name="Comma_Summary_Plan1997_laroux" xfId="521"/>
    <cellStyle name="Comma_Summary_Plan1997_laroux_Book2" xfId="522"/>
    <cellStyle name="Comma_Summary_Plan1997_laroux_Cashflow1" xfId="523"/>
    <cellStyle name="Comma_Summary_Plan1997_laroux_Fixed Dep. Sta" xfId="524"/>
    <cellStyle name="Comma_template" xfId="525"/>
    <cellStyle name="Comma_template_Book2" xfId="526"/>
    <cellStyle name="Comma_template_Cashflow1" xfId="527"/>
    <cellStyle name="Comma_template_Fixed Dep. Sta" xfId="528"/>
    <cellStyle name="Comma_template_laroux" xfId="529"/>
    <cellStyle name="Comma_template_laroux_Book2" xfId="530"/>
    <cellStyle name="Comma_template_laroux_Cashflow1" xfId="531"/>
    <cellStyle name="Comma_template_laroux_Fixed Dep. Sta" xfId="532"/>
    <cellStyle name="Comma_TRADE DEBTORS 0398" xfId="533"/>
    <cellStyle name="Comma_TRADE DEBTORS 0498" xfId="534"/>
    <cellStyle name="Comma_TRADE DEBTORS 0598" xfId="535"/>
    <cellStyle name="Comma_Units" xfId="536"/>
    <cellStyle name="Comma_Units_1" xfId="537"/>
    <cellStyle name="Comma_Units_1_Book2" xfId="538"/>
    <cellStyle name="Comma_Units_1_Cashflow1" xfId="539"/>
    <cellStyle name="Comma_Units_1_Fixed Dep. Sta" xfId="540"/>
    <cellStyle name="Comma_Units_1_laroux" xfId="541"/>
    <cellStyle name="Comma_Units_1_laroux_Book2" xfId="542"/>
    <cellStyle name="Comma_Units_1_laroux_Cashflow1" xfId="543"/>
    <cellStyle name="Comma_Units_1_laroux_Fixed Dep. Sta" xfId="544"/>
    <cellStyle name="Comma_Units_1_Plan" xfId="545"/>
    <cellStyle name="Comma_Units_1_Plan_Book2" xfId="546"/>
    <cellStyle name="Comma_Units_1_Plan_Cashflow1" xfId="547"/>
    <cellStyle name="Comma_Units_1_Plan_Fixed Dep. Sta" xfId="548"/>
    <cellStyle name="Comma_Units_1_Plan_laroux" xfId="549"/>
    <cellStyle name="Comma_Units_1_Plan_laroux_Book2" xfId="550"/>
    <cellStyle name="Comma_Units_1_Plan_laroux_Cashflow1" xfId="551"/>
    <cellStyle name="Comma_Units_1_Plan_laroux_Fixed Dep. Sta" xfId="552"/>
    <cellStyle name="Comma_Units_1_Plan1997" xfId="553"/>
    <cellStyle name="Comma_Units_1_Plan1997_Book2" xfId="554"/>
    <cellStyle name="Comma_Units_1_Plan1997_Cashflow1" xfId="555"/>
    <cellStyle name="Comma_Units_1_Plan1997_Fixed Dep. Sta" xfId="556"/>
    <cellStyle name="Comma_Units_1_Plan1997_laroux" xfId="557"/>
    <cellStyle name="Comma_Units_1_Plan1997_laroux_Book2" xfId="558"/>
    <cellStyle name="Comma_Units_1_Plan1997_laroux_Cashflow1" xfId="559"/>
    <cellStyle name="Comma_Units_1_Plan1997_laroux_Fixed Dep. Sta" xfId="560"/>
    <cellStyle name="Comma_Units_Book2" xfId="561"/>
    <cellStyle name="Comma_Units_Cashflow1" xfId="562"/>
    <cellStyle name="Comma_Units_Fixed Dep. Sta" xfId="563"/>
    <cellStyle name="Comma_Units_laroux" xfId="564"/>
    <cellStyle name="Comma_Units_laroux_Book2" xfId="565"/>
    <cellStyle name="Comma_Units_laroux_Cashflow1" xfId="566"/>
    <cellStyle name="Comma_Units_laroux_Fixed Dep. Sta" xfId="567"/>
    <cellStyle name="Comma_USW" xfId="568"/>
    <cellStyle name="Comma_Values" xfId="569"/>
    <cellStyle name="Comma_Values_Book2" xfId="570"/>
    <cellStyle name="Comma_Values_Cashflow1" xfId="571"/>
    <cellStyle name="Comma_Values_Fixed Dep. Sta" xfId="572"/>
    <cellStyle name="Comma_Values_laroux" xfId="573"/>
    <cellStyle name="Comma_Values_laroux_Book2" xfId="574"/>
    <cellStyle name="Comma_Values_laroux_Cashflow1" xfId="575"/>
    <cellStyle name="Comma_Values_laroux_Fixed Dep. Sta" xfId="576"/>
    <cellStyle name="Comma_Values_Plan" xfId="577"/>
    <cellStyle name="Comma_Values_Plan_Book2" xfId="578"/>
    <cellStyle name="Comma_Values_Plan_Cashflow1" xfId="579"/>
    <cellStyle name="Comma_Values_Plan_Fixed Dep. Sta" xfId="580"/>
    <cellStyle name="Comma_Values_Plan_laroux" xfId="581"/>
    <cellStyle name="Comma_Values_Plan_laroux_Book2" xfId="582"/>
    <cellStyle name="Comma_Values_Plan_laroux_Cashflow1" xfId="583"/>
    <cellStyle name="Comma_Values_Plan_laroux_Fixed Dep. Sta" xfId="584"/>
    <cellStyle name="Comma_Values_Plan1997" xfId="585"/>
    <cellStyle name="Comma_Values_Plan1997_Book2" xfId="586"/>
    <cellStyle name="Comma_Values_Plan1997_Cashflow1" xfId="587"/>
    <cellStyle name="Comma_Values_Plan1997_Fixed Dep. Sta" xfId="588"/>
    <cellStyle name="Comma_Values_Plan1997_laroux" xfId="589"/>
    <cellStyle name="Comma_Values_Plan1997_laroux_Book2" xfId="590"/>
    <cellStyle name="Comma_Values_Plan1997_laroux_Cashflow1" xfId="591"/>
    <cellStyle name="Comma_Values_Plan1997_laroux_Fixed Dep. Sta" xfId="592"/>
    <cellStyle name="Currency" xfId="593"/>
    <cellStyle name="Currency [0]" xfId="594"/>
    <cellStyle name="Currency [0]_301198" xfId="595"/>
    <cellStyle name="Currency [0]_9899 Trade Debtors" xfId="596"/>
    <cellStyle name="Currency [0]_Aging 981031" xfId="597"/>
    <cellStyle name="Currency [0]_Balance Sheet &amp; Cash Flow" xfId="598"/>
    <cellStyle name="Currency [0]_Book2" xfId="599"/>
    <cellStyle name="Currency [0]_Cashflow1" xfId="600"/>
    <cellStyle name="Currency [0]_Fixed Dep. Sta" xfId="601"/>
    <cellStyle name="Currency [0]_GLrmrdlrOct98" xfId="602"/>
    <cellStyle name="Currency [0]_Israel&amp;Safr" xfId="603"/>
    <cellStyle name="Currency [0]_Italy" xfId="604"/>
    <cellStyle name="Currency [0]_KLSE" xfId="605"/>
    <cellStyle name="Currency [0]_KLSE-wr-bankingfacilities" xfId="606"/>
    <cellStyle name="Currency [0]_laroux" xfId="607"/>
    <cellStyle name="Currency [0]_laroux_1" xfId="608"/>
    <cellStyle name="Currency [0]_laroux_2" xfId="609"/>
    <cellStyle name="Currency [0]_laroux_2_laroux" xfId="610"/>
    <cellStyle name="Currency [0]_laroux_3" xfId="611"/>
    <cellStyle name="Currency [0]_laroux_4" xfId="612"/>
    <cellStyle name="Currency [0]_laroux_MATERAL2" xfId="613"/>
    <cellStyle name="Currency [0]_laroux_MATERAL2_laroux" xfId="614"/>
    <cellStyle name="Currency [0]_laroux_mud plant bolted" xfId="615"/>
    <cellStyle name="Currency [0]_MATERAL2" xfId="616"/>
    <cellStyle name="Currency [0]_Module1" xfId="617"/>
    <cellStyle name="Currency [0]_mud plant bolted" xfId="618"/>
    <cellStyle name="Currency [0]_mud plant bolted_laroux" xfId="619"/>
    <cellStyle name="Currency [0]_PERSONAL" xfId="620"/>
    <cellStyle name="Currency [0]_PERSONAL_1" xfId="621"/>
    <cellStyle name="Currency [0]_PERSONAL_2" xfId="622"/>
    <cellStyle name="Currency [0]_PERSONAL_Book2" xfId="623"/>
    <cellStyle name="Currency [0]_PERSONAL_Fixed Dep. Sta" xfId="624"/>
    <cellStyle name="Currency [0]_Projected" xfId="625"/>
    <cellStyle name="Currency [0]_q3132000" xfId="626"/>
    <cellStyle name="Currency [0]_r1" xfId="627"/>
    <cellStyle name="Currency [0]_RC_31011996" xfId="628"/>
    <cellStyle name="Currency [0]_Reconcile W2vW6" xfId="629"/>
    <cellStyle name="Currency [0]_Sheet1" xfId="630"/>
    <cellStyle name="Currency [0]_Sheet1 (2)" xfId="631"/>
    <cellStyle name="Currency [0]_Sheet1 (2)_laroux" xfId="632"/>
    <cellStyle name="Currency [0]_Sheet2" xfId="633"/>
    <cellStyle name="Currency [0]_Sheet2_1" xfId="634"/>
    <cellStyle name="Currency [0]_Sheet7" xfId="635"/>
    <cellStyle name="Currency [0]_Summary" xfId="636"/>
    <cellStyle name="Currency [0]_TRADE DEBTORS 0398" xfId="637"/>
    <cellStyle name="Currency [0]_TRADE DEBTORS 0498" xfId="638"/>
    <cellStyle name="Currency [0]_TRADE DEBTORS 0598" xfId="639"/>
    <cellStyle name="Currency [0]_Units" xfId="640"/>
    <cellStyle name="Currency [0]_Units_1" xfId="641"/>
    <cellStyle name="Currency [0]_Units_laroux" xfId="642"/>
    <cellStyle name="Currency [0]_Values" xfId="643"/>
    <cellStyle name="Currency_301198" xfId="644"/>
    <cellStyle name="Currency_9899 Trade Debtors" xfId="645"/>
    <cellStyle name="Currency_Aging 981031" xfId="646"/>
    <cellStyle name="Currency_Balance Sheet &amp; Cash Flow" xfId="647"/>
    <cellStyle name="Currency_Book2" xfId="648"/>
    <cellStyle name="Currency_Cashflow1" xfId="649"/>
    <cellStyle name="Currency_Fixed Dep. Sta" xfId="650"/>
    <cellStyle name="Currency_GLrmrdlrOct98" xfId="651"/>
    <cellStyle name="Currency_Israel&amp;Safr" xfId="652"/>
    <cellStyle name="Currency_Italy" xfId="653"/>
    <cellStyle name="Currency_KLSE" xfId="654"/>
    <cellStyle name="Currency_KLSE-wr-bankingfacilities" xfId="655"/>
    <cellStyle name="Currency_laroux" xfId="656"/>
    <cellStyle name="Currency_laroux_1" xfId="657"/>
    <cellStyle name="Currency_laroux_1_Plan" xfId="658"/>
    <cellStyle name="Currency_laroux_1_Plan1997" xfId="659"/>
    <cellStyle name="Currency_laroux_2" xfId="660"/>
    <cellStyle name="Currency_laroux_2_laroux" xfId="661"/>
    <cellStyle name="Currency_laroux_2_Plan" xfId="662"/>
    <cellStyle name="Currency_laroux_2_Plan1997" xfId="663"/>
    <cellStyle name="Currency_laroux_3" xfId="664"/>
    <cellStyle name="Currency_laroux_3_Plan" xfId="665"/>
    <cellStyle name="Currency_laroux_3_Plan_laroux" xfId="666"/>
    <cellStyle name="Currency_laroux_3_Plan1997" xfId="667"/>
    <cellStyle name="Currency_laroux_3_Plan1997_laroux" xfId="668"/>
    <cellStyle name="Currency_laroux_4" xfId="669"/>
    <cellStyle name="Currency_laroux_5" xfId="670"/>
    <cellStyle name="Currency_laroux_Plan" xfId="671"/>
    <cellStyle name="Currency_laroux_Plan_9899 Trade Debtors" xfId="672"/>
    <cellStyle name="Currency_laroux_Plan_Aging 981031" xfId="673"/>
    <cellStyle name="Currency_laroux_Plan_Balance Sheet &amp; Cash Flow" xfId="674"/>
    <cellStyle name="Currency_laroux_Plan_Book2" xfId="675"/>
    <cellStyle name="Currency_laroux_Plan_Cashflow1" xfId="676"/>
    <cellStyle name="Currency_laroux_Plan_Fixed Dep. Sta" xfId="677"/>
    <cellStyle name="Currency_laroux_Plan_GLrmrdlrOct98" xfId="678"/>
    <cellStyle name="Currency_laroux_Plan1997" xfId="679"/>
    <cellStyle name="Currency_laroux_Plan1997_9899 Trade Debtors" xfId="680"/>
    <cellStyle name="Currency_laroux_Plan1997_Aging 981031" xfId="681"/>
    <cellStyle name="Currency_laroux_Plan1997_Balance Sheet &amp; Cash Flow" xfId="682"/>
    <cellStyle name="Currency_laroux_Plan1997_Book2" xfId="683"/>
    <cellStyle name="Currency_laroux_Plan1997_Cashflow1" xfId="684"/>
    <cellStyle name="Currency_laroux_Plan1997_Fixed Dep. Sta" xfId="685"/>
    <cellStyle name="Currency_laroux_Plan1997_GLrmrdlrOct98" xfId="686"/>
    <cellStyle name="Currency_MATERAL2" xfId="687"/>
    <cellStyle name="Currency_Module1" xfId="688"/>
    <cellStyle name="Currency_mud plant bolted" xfId="689"/>
    <cellStyle name="Currency_mud plant bolted_Cashflow1" xfId="690"/>
    <cellStyle name="Currency_PERSONAL" xfId="691"/>
    <cellStyle name="Currency_PERSONAL_1" xfId="692"/>
    <cellStyle name="Currency_PERSONAL_2" xfId="693"/>
    <cellStyle name="Currency_PERSONAL_Book2" xfId="694"/>
    <cellStyle name="Currency_PERSONAL_Fixed Dep. Sta" xfId="695"/>
    <cellStyle name="Currency_Plan" xfId="696"/>
    <cellStyle name="Currency_Plan_laroux" xfId="697"/>
    <cellStyle name="Currency_Projected" xfId="698"/>
    <cellStyle name="Currency_q3132000" xfId="699"/>
    <cellStyle name="Currency_r1" xfId="700"/>
    <cellStyle name="Currency_RC_31011996" xfId="701"/>
    <cellStyle name="Currency_Reconcile W2vW6" xfId="702"/>
    <cellStyle name="Currency_Sheet1" xfId="703"/>
    <cellStyle name="Currency_Sheet1 (2)" xfId="704"/>
    <cellStyle name="Currency_Sheet1 (2)_laroux" xfId="705"/>
    <cellStyle name="Currency_Sheet1_1" xfId="706"/>
    <cellStyle name="Currency_Sheet1_9899 Trade Debtors" xfId="707"/>
    <cellStyle name="Currency_Sheet1_Aging 981031" xfId="708"/>
    <cellStyle name="Currency_Sheet1_Balance Sheet &amp; Cash Flow" xfId="709"/>
    <cellStyle name="Currency_Sheet1_Book2" xfId="710"/>
    <cellStyle name="Currency_Sheet1_Cashflow1" xfId="711"/>
    <cellStyle name="Currency_Sheet1_Fixed Dep. Sta" xfId="712"/>
    <cellStyle name="Currency_Sheet1_GLrmrdlrOct98" xfId="713"/>
    <cellStyle name="Currency_Sheet1_PERSONAL" xfId="714"/>
    <cellStyle name="Currency_Sheet2" xfId="715"/>
    <cellStyle name="Currency_Sheet2_1" xfId="716"/>
    <cellStyle name="Currency_Sheet7" xfId="717"/>
    <cellStyle name="Currency_Summary" xfId="718"/>
    <cellStyle name="Currency_TRADE DEBTORS 0398" xfId="719"/>
    <cellStyle name="Currency_TRADE DEBTORS 0498" xfId="720"/>
    <cellStyle name="Currency_TRADE DEBTORS 0598" xfId="721"/>
    <cellStyle name="Currency_Units" xfId="722"/>
    <cellStyle name="Currency_Units_1" xfId="723"/>
    <cellStyle name="Currency_Units_laroux" xfId="724"/>
    <cellStyle name="Currency_USW" xfId="725"/>
    <cellStyle name="Currency_USW_9899 Trade Debtors" xfId="726"/>
    <cellStyle name="Currency_USW_Aging 981031" xfId="727"/>
    <cellStyle name="Currency_USW_Balance Sheet &amp; Cash Flow" xfId="728"/>
    <cellStyle name="Currency_USW_Book2" xfId="729"/>
    <cellStyle name="Currency_USW_Cashflow1" xfId="730"/>
    <cellStyle name="Currency_USW_Fixed Dep. Sta" xfId="731"/>
    <cellStyle name="Currency_USW_GLrmrdlrOct98" xfId="732"/>
    <cellStyle name="Currency_Values" xfId="733"/>
    <cellStyle name="Currency1" xfId="734"/>
    <cellStyle name="Date" xfId="735"/>
    <cellStyle name="Date_USW" xfId="736"/>
    <cellStyle name="Dollar (zero dec)" xfId="737"/>
    <cellStyle name="Fixed" xfId="738"/>
    <cellStyle name="Fixed_USW" xfId="739"/>
    <cellStyle name="HEADING1" xfId="740"/>
    <cellStyle name="HEADING2" xfId="741"/>
    <cellStyle name="Normal_301198" xfId="742"/>
    <cellStyle name="Normal_Certs Q2" xfId="743"/>
    <cellStyle name="Normal_Certs Q2 (2)" xfId="744"/>
    <cellStyle name="Normal_Facility" xfId="745"/>
    <cellStyle name="Normal_Facility_Cashflow1" xfId="746"/>
    <cellStyle name="Normal_Israel&amp;Safr" xfId="747"/>
    <cellStyle name="Normal_KLSE" xfId="748"/>
    <cellStyle name="Normal_laroux" xfId="749"/>
    <cellStyle name="Normal_laroux_1" xfId="750"/>
    <cellStyle name="Normal_laroux_1_laroux" xfId="751"/>
    <cellStyle name="Normal_laroux_2" xfId="752"/>
    <cellStyle name="Normal_laroux_2_Plan" xfId="753"/>
    <cellStyle name="Normal_laroux_2_Plan1997" xfId="754"/>
    <cellStyle name="Normal_laroux_3" xfId="755"/>
    <cellStyle name="Normal_laroux_3_Plan" xfId="756"/>
    <cellStyle name="Normal_laroux_3_Plan1997" xfId="757"/>
    <cellStyle name="Normal_laroux_4" xfId="758"/>
    <cellStyle name="Normal_laroux_5" xfId="759"/>
    <cellStyle name="Normal_laroux_laroux" xfId="760"/>
    <cellStyle name="Normal_laroux_Plan" xfId="761"/>
    <cellStyle name="Normal_laroux_Plan1997" xfId="762"/>
    <cellStyle name="Normal_MATERAL2" xfId="763"/>
    <cellStyle name="Normal_Module1" xfId="764"/>
    <cellStyle name="Normal_mud plant bolted" xfId="765"/>
    <cellStyle name="Normal_PENPARTS" xfId="766"/>
    <cellStyle name="Normal_PERSONAL" xfId="767"/>
    <cellStyle name="Normal_PERSONAL_1" xfId="768"/>
    <cellStyle name="Normal_Plan" xfId="769"/>
    <cellStyle name="Normal_PROD SALES" xfId="770"/>
    <cellStyle name="Normal_PROD SALES by Region Pg 2" xfId="771"/>
    <cellStyle name="Normal_PRODUCT" xfId="772"/>
    <cellStyle name="Normal_q3132000" xfId="773"/>
    <cellStyle name="Normal_r1" xfId="774"/>
    <cellStyle name="Normal_RC_31011996" xfId="775"/>
    <cellStyle name="Normal_Reconcile W2vW6" xfId="776"/>
    <cellStyle name="Normal_Sheet1" xfId="777"/>
    <cellStyle name="Normal_Sheet1 (2)" xfId="778"/>
    <cellStyle name="Normal_Sheet2" xfId="779"/>
    <cellStyle name="Normal_Sheet3" xfId="780"/>
    <cellStyle name="Normal_Sheet7" xfId="781"/>
    <cellStyle name="Normal_Summary" xfId="782"/>
    <cellStyle name="Normal_Summary_laroux" xfId="783"/>
    <cellStyle name="Normal_TRADE DEBTORS 0398" xfId="784"/>
    <cellStyle name="Normal_TRADE DEBTORS 0498" xfId="785"/>
    <cellStyle name="Normal_TRADE DEBTORS 0598" xfId="786"/>
    <cellStyle name="Normal_Units" xfId="787"/>
    <cellStyle name="Normal_Units_1" xfId="788"/>
    <cellStyle name="Percent" xfId="789"/>
    <cellStyle name="Percent_laroux" xfId="790"/>
    <cellStyle name="Percent_USW" xfId="791"/>
    <cellStyle name="Total" xfId="792"/>
    <cellStyle name="Total_USW" xfId="79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5"/>
  <sheetViews>
    <sheetView tabSelected="1" workbookViewId="0" topLeftCell="C577">
      <selection activeCell="J25" sqref="J25"/>
    </sheetView>
  </sheetViews>
  <sheetFormatPr defaultColWidth="9.140625" defaultRowHeight="12.75"/>
  <cols>
    <col min="1" max="1" width="5.140625" style="1" customWidth="1"/>
    <col min="2" max="2" width="5.28125" style="1" customWidth="1"/>
    <col min="3" max="3" width="4.57421875" style="1" customWidth="1"/>
    <col min="4" max="4" width="4.8515625" style="1" customWidth="1"/>
    <col min="5" max="5" width="26.57421875" style="2" customWidth="1"/>
    <col min="6" max="6" width="12.57421875" style="2" customWidth="1"/>
    <col min="7" max="7" width="3.57421875" style="2" customWidth="1"/>
    <col min="8" max="8" width="12.57421875" style="2" customWidth="1"/>
    <col min="9" max="9" width="2.28125" style="2" customWidth="1"/>
    <col min="10" max="10" width="12.57421875" style="3" customWidth="1"/>
    <col min="11" max="11" width="3.00390625" style="3" customWidth="1"/>
    <col min="12" max="12" width="12.7109375" style="3" customWidth="1"/>
    <col min="13" max="13" width="3.7109375" style="3" customWidth="1"/>
    <col min="14" max="14" width="13.7109375" style="3" customWidth="1"/>
    <col min="15" max="16384" width="13.7109375" style="2" customWidth="1"/>
  </cols>
  <sheetData>
    <row r="1" ht="17.25" customHeight="1">
      <c r="L1" s="4" t="s">
        <v>0</v>
      </c>
    </row>
    <row r="2" spans="12:13" ht="15.75" customHeight="1">
      <c r="L2" s="5"/>
      <c r="M2" s="6"/>
    </row>
    <row r="3" spans="12:13" ht="12.75" customHeight="1">
      <c r="L3" s="5"/>
      <c r="M3" s="6"/>
    </row>
    <row r="4" spans="6:14" ht="15.75" customHeight="1">
      <c r="F4" s="7" t="s">
        <v>1</v>
      </c>
      <c r="G4" s="8"/>
      <c r="H4" s="8"/>
      <c r="J4" s="2"/>
      <c r="K4" s="2"/>
      <c r="L4" s="2"/>
      <c r="M4" s="2"/>
      <c r="N4" s="2"/>
    </row>
    <row r="5" spans="6:14" ht="14.25" customHeight="1">
      <c r="F5" s="1" t="s">
        <v>2</v>
      </c>
      <c r="G5" s="9"/>
      <c r="H5" s="9"/>
      <c r="J5" s="2"/>
      <c r="K5" s="2"/>
      <c r="L5" s="2"/>
      <c r="M5" s="2"/>
      <c r="N5" s="2"/>
    </row>
    <row r="6" spans="6:14" ht="12.75" customHeight="1">
      <c r="F6" s="1" t="s">
        <v>3</v>
      </c>
      <c r="G6" s="9"/>
      <c r="H6" s="9"/>
      <c r="J6" s="2"/>
      <c r="K6" s="2"/>
      <c r="L6" s="2"/>
      <c r="M6" s="2"/>
      <c r="N6" s="2"/>
    </row>
    <row r="7" spans="6:14" ht="12.75" customHeight="1">
      <c r="F7" s="1"/>
      <c r="J7" s="2"/>
      <c r="K7" s="2"/>
      <c r="L7" s="2"/>
      <c r="M7" s="2"/>
      <c r="N7" s="2"/>
    </row>
    <row r="8" spans="6:14" ht="13.5" customHeight="1">
      <c r="F8" s="10" t="s">
        <v>4</v>
      </c>
      <c r="G8" s="10"/>
      <c r="H8" s="10"/>
      <c r="J8" s="2"/>
      <c r="K8" s="2"/>
      <c r="L8" s="2"/>
      <c r="M8" s="2"/>
      <c r="N8" s="2"/>
    </row>
    <row r="9" spans="3:14" ht="13.5" customHeight="1">
      <c r="C9" s="11"/>
      <c r="D9" s="11"/>
      <c r="F9" s="10" t="s">
        <v>5</v>
      </c>
      <c r="G9" s="10"/>
      <c r="H9" s="10"/>
      <c r="J9" s="2"/>
      <c r="K9" s="12"/>
      <c r="L9" s="2"/>
      <c r="M9" s="2"/>
      <c r="N9" s="2"/>
    </row>
    <row r="10" spans="1:14" ht="15" customHeight="1">
      <c r="A10" s="13"/>
      <c r="F10" s="10" t="s">
        <v>0</v>
      </c>
      <c r="G10" s="10"/>
      <c r="H10" s="10"/>
      <c r="J10" s="2"/>
      <c r="K10" s="2"/>
      <c r="L10" s="2"/>
      <c r="M10" s="2"/>
      <c r="N10" s="2"/>
    </row>
    <row r="11" spans="1:14" ht="15" customHeight="1">
      <c r="A11" s="13"/>
      <c r="F11" s="10"/>
      <c r="G11" s="10"/>
      <c r="H11" s="10"/>
      <c r="J11" s="2"/>
      <c r="K11" s="2"/>
      <c r="L11" s="2"/>
      <c r="M11" s="2"/>
      <c r="N11" s="2"/>
    </row>
    <row r="12" spans="1:14" ht="15">
      <c r="A12" s="13"/>
      <c r="B12" s="14" t="s">
        <v>6</v>
      </c>
      <c r="C12" s="2"/>
      <c r="D12" s="14"/>
      <c r="J12" s="2"/>
      <c r="K12" s="2"/>
      <c r="L12" s="2"/>
      <c r="M12" s="2"/>
      <c r="N12" s="2"/>
    </row>
    <row r="13" spans="1:14" ht="13.5">
      <c r="A13" s="13"/>
      <c r="C13" s="15"/>
      <c r="D13" s="15"/>
      <c r="J13" s="2"/>
      <c r="K13" s="2"/>
      <c r="L13" s="2"/>
      <c r="M13" s="2"/>
      <c r="N13" s="2"/>
    </row>
    <row r="14" spans="1:14" ht="13.5">
      <c r="A14" s="13"/>
      <c r="C14" s="15"/>
      <c r="D14" s="15"/>
      <c r="G14" s="10" t="s">
        <v>7</v>
      </c>
      <c r="H14" s="10"/>
      <c r="K14" s="10" t="s">
        <v>8</v>
      </c>
      <c r="L14" s="2"/>
      <c r="M14" s="2"/>
      <c r="N14" s="2"/>
    </row>
    <row r="15" spans="1:14" ht="13.5">
      <c r="A15" s="13"/>
      <c r="C15" s="15"/>
      <c r="D15" s="15"/>
      <c r="F15" s="10" t="s">
        <v>9</v>
      </c>
      <c r="G15" s="10"/>
      <c r="H15" s="11" t="s">
        <v>10</v>
      </c>
      <c r="J15" s="10" t="s">
        <v>9</v>
      </c>
      <c r="K15" s="10"/>
      <c r="L15" s="10" t="s">
        <v>11</v>
      </c>
      <c r="M15" s="2"/>
      <c r="N15" s="2"/>
    </row>
    <row r="16" spans="1:14" ht="13.5">
      <c r="A16" s="13"/>
      <c r="C16" s="15"/>
      <c r="D16" s="15"/>
      <c r="F16" s="10" t="s">
        <v>12</v>
      </c>
      <c r="G16" s="10"/>
      <c r="H16" s="11" t="s">
        <v>13</v>
      </c>
      <c r="J16" s="10" t="s">
        <v>14</v>
      </c>
      <c r="K16" s="10"/>
      <c r="L16" s="10" t="s">
        <v>12</v>
      </c>
      <c r="M16" s="2"/>
      <c r="N16" s="2"/>
    </row>
    <row r="17" spans="1:14" ht="13.5">
      <c r="A17" s="13"/>
      <c r="C17" s="15"/>
      <c r="D17" s="15"/>
      <c r="F17" s="10" t="s">
        <v>15</v>
      </c>
      <c r="G17" s="10"/>
      <c r="H17" s="10" t="s">
        <v>15</v>
      </c>
      <c r="J17" s="10"/>
      <c r="K17" s="10"/>
      <c r="L17" s="10" t="s">
        <v>16</v>
      </c>
      <c r="M17" s="2"/>
      <c r="N17" s="2"/>
    </row>
    <row r="18" spans="1:13" ht="15" customHeight="1">
      <c r="A18" s="1" t="s">
        <v>0</v>
      </c>
      <c r="C18" s="2"/>
      <c r="D18" s="2"/>
      <c r="F18" s="16" t="s">
        <v>17</v>
      </c>
      <c r="G18" s="17"/>
      <c r="H18" s="16" t="s">
        <v>18</v>
      </c>
      <c r="I18" s="18"/>
      <c r="J18" s="16" t="s">
        <v>17</v>
      </c>
      <c r="K18" s="17"/>
      <c r="L18" s="16" t="s">
        <v>18</v>
      </c>
      <c r="M18" s="2"/>
    </row>
    <row r="19" spans="3:13" ht="15" customHeight="1">
      <c r="C19" s="2"/>
      <c r="D19" s="2"/>
      <c r="F19" s="10" t="s">
        <v>19</v>
      </c>
      <c r="G19" s="10"/>
      <c r="H19" s="10" t="s">
        <v>19</v>
      </c>
      <c r="I19" s="15"/>
      <c r="J19" s="10" t="s">
        <v>19</v>
      </c>
      <c r="K19" s="19"/>
      <c r="L19" s="19" t="s">
        <v>19</v>
      </c>
      <c r="M19" s="2"/>
    </row>
    <row r="20" spans="1:13" ht="8.25" customHeight="1">
      <c r="A20" s="10"/>
      <c r="C20" s="2"/>
      <c r="D20" s="2"/>
      <c r="F20" s="9"/>
      <c r="G20" s="9"/>
      <c r="H20" s="9"/>
      <c r="J20" s="9"/>
      <c r="K20" s="9"/>
      <c r="L20" s="9"/>
      <c r="M20" s="2"/>
    </row>
    <row r="21" spans="1:17" ht="15" customHeight="1">
      <c r="A21" s="10">
        <v>1</v>
      </c>
      <c r="B21" s="1" t="s">
        <v>20</v>
      </c>
      <c r="C21" s="2" t="s">
        <v>21</v>
      </c>
      <c r="D21" s="15"/>
      <c r="F21" s="20">
        <f>J21-160034</f>
        <v>108867</v>
      </c>
      <c r="G21" s="20"/>
      <c r="H21" s="21" t="s">
        <v>22</v>
      </c>
      <c r="I21" s="20"/>
      <c r="J21" s="20">
        <v>268901</v>
      </c>
      <c r="K21" s="22"/>
      <c r="L21" s="23">
        <v>256605</v>
      </c>
      <c r="M21" s="2"/>
      <c r="Q21" s="22" t="e">
        <f>#REF!</f>
        <v>#REF!</v>
      </c>
    </row>
    <row r="22" spans="1:17" ht="15" customHeight="1">
      <c r="A22" s="10"/>
      <c r="B22" s="1" t="s">
        <v>23</v>
      </c>
      <c r="C22" s="2" t="s">
        <v>24</v>
      </c>
      <c r="D22" s="2"/>
      <c r="F22" s="20">
        <f>J22-24</f>
        <v>-24</v>
      </c>
      <c r="G22" s="20"/>
      <c r="H22" s="21" t="s">
        <v>22</v>
      </c>
      <c r="I22" s="20"/>
      <c r="J22" s="20">
        <v>0</v>
      </c>
      <c r="K22" s="22"/>
      <c r="L22" s="23">
        <v>1</v>
      </c>
      <c r="M22" s="2"/>
      <c r="Q22" s="22" t="e">
        <f>#REF!</f>
        <v>#REF!</v>
      </c>
    </row>
    <row r="23" spans="1:17" ht="15" customHeight="1">
      <c r="A23" s="10"/>
      <c r="B23" s="1" t="s">
        <v>25</v>
      </c>
      <c r="C23" s="2" t="s">
        <v>26</v>
      </c>
      <c r="D23" s="2"/>
      <c r="F23" s="20">
        <f>J23-2768-24</f>
        <v>79</v>
      </c>
      <c r="G23" s="20"/>
      <c r="H23" s="21" t="s">
        <v>22</v>
      </c>
      <c r="I23" s="20"/>
      <c r="J23" s="20">
        <v>2871</v>
      </c>
      <c r="K23" s="22"/>
      <c r="L23" s="23">
        <v>4508</v>
      </c>
      <c r="M23" s="2" t="s">
        <v>0</v>
      </c>
      <c r="Q23" s="22" t="e">
        <f>#REF!</f>
        <v>#REF!</v>
      </c>
    </row>
    <row r="24" spans="1:17" ht="15" customHeight="1">
      <c r="A24" s="10"/>
      <c r="C24" s="2"/>
      <c r="D24" s="2"/>
      <c r="F24" s="24"/>
      <c r="G24" s="24"/>
      <c r="H24" s="25"/>
      <c r="I24" s="24"/>
      <c r="J24" s="24"/>
      <c r="K24" s="22"/>
      <c r="L24" s="26"/>
      <c r="M24" s="2"/>
      <c r="Q24" s="27"/>
    </row>
    <row r="25" spans="1:17" ht="15" customHeight="1">
      <c r="A25" s="10">
        <v>2</v>
      </c>
      <c r="B25" s="1" t="s">
        <v>20</v>
      </c>
      <c r="C25" s="2" t="s">
        <v>27</v>
      </c>
      <c r="D25" s="2"/>
      <c r="F25" s="24">
        <f>J25-22968</f>
        <v>-1406</v>
      </c>
      <c r="G25" s="24"/>
      <c r="H25" s="25" t="s">
        <v>22</v>
      </c>
      <c r="I25" s="24"/>
      <c r="J25" s="24">
        <v>21562</v>
      </c>
      <c r="K25" s="22"/>
      <c r="L25" s="26">
        <v>75820</v>
      </c>
      <c r="M25" s="2"/>
      <c r="Q25" s="27" t="e">
        <f>#REF!</f>
        <v>#REF!</v>
      </c>
    </row>
    <row r="26" spans="1:17" ht="15" customHeight="1">
      <c r="A26" s="10"/>
      <c r="C26" s="2" t="s">
        <v>28</v>
      </c>
      <c r="D26" s="2"/>
      <c r="F26" s="24"/>
      <c r="G26" s="24"/>
      <c r="H26" s="25"/>
      <c r="I26" s="24"/>
      <c r="J26" s="24"/>
      <c r="K26" s="22"/>
      <c r="L26" s="26"/>
      <c r="M26" s="2"/>
      <c r="Q26" s="27"/>
    </row>
    <row r="27" spans="1:17" ht="15" customHeight="1">
      <c r="A27" s="10"/>
      <c r="C27" s="2" t="s">
        <v>29</v>
      </c>
      <c r="D27" s="2"/>
      <c r="F27" s="24"/>
      <c r="G27" s="24"/>
      <c r="H27" s="25"/>
      <c r="I27" s="24"/>
      <c r="J27" s="24"/>
      <c r="K27" s="22"/>
      <c r="L27" s="26"/>
      <c r="M27" s="2"/>
      <c r="Q27" s="27"/>
    </row>
    <row r="28" spans="1:17" ht="15" customHeight="1">
      <c r="A28" s="10"/>
      <c r="C28" s="2" t="s">
        <v>30</v>
      </c>
      <c r="D28" s="2"/>
      <c r="F28" s="24"/>
      <c r="G28" s="24"/>
      <c r="H28" s="25"/>
      <c r="I28" s="24"/>
      <c r="J28" s="24"/>
      <c r="K28" s="22"/>
      <c r="L28" s="26"/>
      <c r="M28" s="2"/>
      <c r="Q28" s="27"/>
    </row>
    <row r="29" spans="1:17" ht="15" customHeight="1">
      <c r="A29" s="10"/>
      <c r="C29" s="2"/>
      <c r="D29" s="2"/>
      <c r="F29" s="24"/>
      <c r="G29" s="24"/>
      <c r="H29" s="25"/>
      <c r="I29" s="24"/>
      <c r="J29" s="24"/>
      <c r="K29" s="22"/>
      <c r="L29" s="26"/>
      <c r="M29" s="2"/>
      <c r="Q29" s="27"/>
    </row>
    <row r="30" spans="1:17" ht="15" customHeight="1">
      <c r="A30" s="10"/>
      <c r="B30" s="1" t="s">
        <v>23</v>
      </c>
      <c r="C30" s="2" t="s">
        <v>31</v>
      </c>
      <c r="D30" s="2"/>
      <c r="F30" s="24">
        <f>J30+23629</f>
        <v>1026</v>
      </c>
      <c r="G30" s="24"/>
      <c r="H30" s="25" t="s">
        <v>22</v>
      </c>
      <c r="I30" s="24"/>
      <c r="J30" s="24">
        <v>-22603</v>
      </c>
      <c r="K30" s="22"/>
      <c r="L30" s="26">
        <v>-60816</v>
      </c>
      <c r="M30" s="2"/>
      <c r="Q30" s="27" t="e">
        <f>#REF!</f>
        <v>#REF!</v>
      </c>
    </row>
    <row r="31" spans="1:17" ht="15" customHeight="1">
      <c r="A31" s="10"/>
      <c r="C31" s="2"/>
      <c r="D31" s="2"/>
      <c r="F31" s="24"/>
      <c r="G31" s="24"/>
      <c r="H31" s="25"/>
      <c r="I31" s="24"/>
      <c r="J31" s="24"/>
      <c r="K31" s="22"/>
      <c r="L31" s="26"/>
      <c r="M31" s="2"/>
      <c r="Q31" s="27"/>
    </row>
    <row r="32" spans="1:17" ht="15" customHeight="1">
      <c r="A32" s="10"/>
      <c r="B32" s="1" t="s">
        <v>25</v>
      </c>
      <c r="C32" s="2" t="s">
        <v>32</v>
      </c>
      <c r="D32" s="2"/>
      <c r="F32" s="24">
        <f>J32--13780</f>
        <v>-6014</v>
      </c>
      <c r="G32" s="24"/>
      <c r="H32" s="25" t="s">
        <v>22</v>
      </c>
      <c r="I32" s="24"/>
      <c r="J32" s="24">
        <v>-19794</v>
      </c>
      <c r="K32" s="22"/>
      <c r="L32" s="26">
        <v>-24727</v>
      </c>
      <c r="M32" s="2"/>
      <c r="Q32" s="27" t="e">
        <f>#REF!</f>
        <v>#REF!</v>
      </c>
    </row>
    <row r="33" spans="1:17" ht="15" customHeight="1">
      <c r="A33" s="10"/>
      <c r="C33" s="2"/>
      <c r="D33" s="2"/>
      <c r="F33" s="24"/>
      <c r="G33" s="24"/>
      <c r="H33" s="25"/>
      <c r="I33" s="24"/>
      <c r="J33" s="24"/>
      <c r="K33" s="22"/>
      <c r="L33" s="26"/>
      <c r="M33" s="2"/>
      <c r="Q33" s="27"/>
    </row>
    <row r="34" spans="1:17" ht="15" customHeight="1">
      <c r="A34" s="10"/>
      <c r="B34" s="1" t="s">
        <v>33</v>
      </c>
      <c r="C34" s="2" t="s">
        <v>34</v>
      </c>
      <c r="D34" s="2"/>
      <c r="F34" s="24">
        <f>J34-0</f>
        <v>-10991</v>
      </c>
      <c r="G34" s="24"/>
      <c r="H34" s="25" t="s">
        <v>22</v>
      </c>
      <c r="I34" s="24"/>
      <c r="J34" s="24">
        <v>-10991</v>
      </c>
      <c r="K34" s="22"/>
      <c r="L34" s="26">
        <v>-59565</v>
      </c>
      <c r="M34" s="2"/>
      <c r="Q34" s="26" t="e">
        <f>#REF!</f>
        <v>#REF!</v>
      </c>
    </row>
    <row r="35" spans="1:17" ht="15" customHeight="1">
      <c r="A35" s="10"/>
      <c r="C35" s="2"/>
      <c r="D35" s="2"/>
      <c r="F35" s="21"/>
      <c r="G35" s="21"/>
      <c r="H35" s="21"/>
      <c r="I35" s="20"/>
      <c r="J35" s="21"/>
      <c r="K35" s="22"/>
      <c r="L35" s="23"/>
      <c r="M35" s="2"/>
      <c r="Q35" s="22"/>
    </row>
    <row r="36" spans="1:17" ht="15" customHeight="1">
      <c r="A36" s="15"/>
      <c r="B36" s="1" t="s">
        <v>35</v>
      </c>
      <c r="C36" s="2" t="s">
        <v>36</v>
      </c>
      <c r="D36" s="2"/>
      <c r="F36" s="20">
        <f>SUM(F25:F34)</f>
        <v>-17385</v>
      </c>
      <c r="G36" s="20"/>
      <c r="H36" s="21" t="s">
        <v>22</v>
      </c>
      <c r="I36" s="20"/>
      <c r="J36" s="20">
        <f>SUM(J25:J34)</f>
        <v>-31826</v>
      </c>
      <c r="K36" s="20"/>
      <c r="L36" s="23">
        <f>SUM(L25:L34)</f>
        <v>-69288</v>
      </c>
      <c r="M36" s="2"/>
      <c r="Q36" s="20" t="e">
        <f>SUM(Q25:Q34)</f>
        <v>#REF!</v>
      </c>
    </row>
    <row r="37" spans="1:17" ht="15" customHeight="1">
      <c r="A37" s="15"/>
      <c r="B37" s="2"/>
      <c r="C37" s="2" t="s">
        <v>37</v>
      </c>
      <c r="D37" s="2"/>
      <c r="F37" s="20"/>
      <c r="G37" s="20"/>
      <c r="H37" s="21"/>
      <c r="I37" s="20"/>
      <c r="J37" s="20"/>
      <c r="K37" s="20"/>
      <c r="L37" s="23"/>
      <c r="M37" s="2"/>
      <c r="Q37" s="20"/>
    </row>
    <row r="38" spans="1:17" ht="15" customHeight="1">
      <c r="A38" s="10"/>
      <c r="C38" s="2" t="s">
        <v>38</v>
      </c>
      <c r="D38" s="2"/>
      <c r="F38" s="20"/>
      <c r="G38" s="20"/>
      <c r="H38" s="21"/>
      <c r="I38" s="20"/>
      <c r="J38" s="20"/>
      <c r="K38" s="22"/>
      <c r="L38" s="23"/>
      <c r="M38" s="2"/>
      <c r="Q38" s="22"/>
    </row>
    <row r="39" spans="1:17" ht="15" customHeight="1">
      <c r="A39" s="10"/>
      <c r="C39" s="2" t="s">
        <v>39</v>
      </c>
      <c r="D39" s="2"/>
      <c r="F39" s="22"/>
      <c r="G39" s="22"/>
      <c r="H39" s="21"/>
      <c r="I39" s="20"/>
      <c r="J39" s="22"/>
      <c r="K39" s="22"/>
      <c r="L39" s="23"/>
      <c r="M39" s="2"/>
      <c r="Q39" s="22"/>
    </row>
    <row r="40" spans="1:17" ht="15" customHeight="1">
      <c r="A40" s="10"/>
      <c r="C40" s="15"/>
      <c r="D40" s="15"/>
      <c r="F40" s="22"/>
      <c r="G40" s="22"/>
      <c r="H40" s="21"/>
      <c r="I40" s="20"/>
      <c r="J40" s="22"/>
      <c r="K40" s="22"/>
      <c r="L40" s="23"/>
      <c r="M40" s="2"/>
      <c r="Q40" s="22"/>
    </row>
    <row r="41" spans="1:17" ht="15" customHeight="1">
      <c r="A41" s="10"/>
      <c r="B41" s="1" t="s">
        <v>40</v>
      </c>
      <c r="C41" s="2" t="s">
        <v>41</v>
      </c>
      <c r="D41" s="2"/>
      <c r="F41" s="22">
        <f>J41-5640</f>
        <v>1078</v>
      </c>
      <c r="G41" s="22"/>
      <c r="H41" s="21" t="s">
        <v>22</v>
      </c>
      <c r="I41" s="20"/>
      <c r="J41" s="22">
        <v>6718</v>
      </c>
      <c r="K41" s="22"/>
      <c r="L41" s="23">
        <v>21057</v>
      </c>
      <c r="M41" s="2"/>
      <c r="Q41" s="22" t="e">
        <f>#REF!</f>
        <v>#REF!</v>
      </c>
    </row>
    <row r="42" spans="1:17" ht="15" customHeight="1">
      <c r="A42" s="10"/>
      <c r="C42" s="2" t="s">
        <v>42</v>
      </c>
      <c r="D42" s="2"/>
      <c r="F42" s="22"/>
      <c r="G42" s="22"/>
      <c r="H42" s="21"/>
      <c r="I42" s="20"/>
      <c r="J42" s="22"/>
      <c r="K42" s="22"/>
      <c r="L42" s="23"/>
      <c r="M42" s="2"/>
      <c r="Q42" s="22"/>
    </row>
    <row r="43" spans="1:17" ht="15" customHeight="1">
      <c r="A43" s="10"/>
      <c r="C43" s="2"/>
      <c r="D43" s="2"/>
      <c r="F43" s="21"/>
      <c r="G43" s="21"/>
      <c r="H43" s="21"/>
      <c r="I43" s="20"/>
      <c r="J43" s="21"/>
      <c r="K43" s="22"/>
      <c r="L43" s="23"/>
      <c r="M43" s="2"/>
      <c r="Q43" s="22"/>
    </row>
    <row r="44" spans="1:17" ht="15" customHeight="1">
      <c r="A44" s="10"/>
      <c r="B44" s="1" t="s">
        <v>43</v>
      </c>
      <c r="C44" s="2" t="s">
        <v>44</v>
      </c>
      <c r="D44" s="2"/>
      <c r="F44" s="20">
        <f>SUM(F36:F42)</f>
        <v>-16307</v>
      </c>
      <c r="G44" s="20"/>
      <c r="H44" s="21" t="s">
        <v>22</v>
      </c>
      <c r="I44" s="20"/>
      <c r="J44" s="20">
        <f>SUM(J36:J42)</f>
        <v>-25108</v>
      </c>
      <c r="K44" s="20"/>
      <c r="L44" s="23">
        <f>SUM(L36:L42)</f>
        <v>-48231</v>
      </c>
      <c r="M44" s="2"/>
      <c r="Q44" s="20" t="e">
        <f>SUM(Q36:Q42)</f>
        <v>#REF!</v>
      </c>
    </row>
    <row r="45" spans="1:17" ht="15" customHeight="1">
      <c r="A45" s="10"/>
      <c r="C45" s="2" t="s">
        <v>39</v>
      </c>
      <c r="D45" s="2"/>
      <c r="F45" s="22"/>
      <c r="G45" s="22"/>
      <c r="H45" s="21"/>
      <c r="I45" s="20"/>
      <c r="J45" s="22"/>
      <c r="K45" s="22"/>
      <c r="L45" s="23"/>
      <c r="M45" s="2"/>
      <c r="Q45" s="22"/>
    </row>
    <row r="46" spans="1:17" ht="15" customHeight="1">
      <c r="A46" s="10"/>
      <c r="C46" s="15"/>
      <c r="D46" s="15"/>
      <c r="F46" s="22"/>
      <c r="G46" s="22"/>
      <c r="H46" s="21"/>
      <c r="I46" s="20"/>
      <c r="J46" s="22"/>
      <c r="K46" s="22"/>
      <c r="L46" s="23"/>
      <c r="M46" s="2"/>
      <c r="Q46" s="22"/>
    </row>
    <row r="47" spans="1:17" ht="15" customHeight="1">
      <c r="A47" s="10"/>
      <c r="B47" s="1" t="s">
        <v>45</v>
      </c>
      <c r="C47" s="2" t="s">
        <v>46</v>
      </c>
      <c r="D47" s="2"/>
      <c r="F47" s="20">
        <f>J47--5066</f>
        <v>-414</v>
      </c>
      <c r="G47" s="20"/>
      <c r="H47" s="21" t="s">
        <v>22</v>
      </c>
      <c r="I47" s="20"/>
      <c r="J47" s="20">
        <v>-5480</v>
      </c>
      <c r="K47" s="20"/>
      <c r="L47" s="23">
        <v>-5719</v>
      </c>
      <c r="M47" s="2"/>
      <c r="Q47" s="20" t="e">
        <f>#REF!</f>
        <v>#REF!</v>
      </c>
    </row>
    <row r="48" spans="1:17" ht="15" customHeight="1">
      <c r="A48" s="10"/>
      <c r="C48" s="2"/>
      <c r="D48" s="2"/>
      <c r="F48" s="20"/>
      <c r="G48" s="20"/>
      <c r="H48" s="21"/>
      <c r="I48" s="20"/>
      <c r="J48" s="20"/>
      <c r="K48" s="22"/>
      <c r="L48" s="23"/>
      <c r="M48" s="2"/>
      <c r="Q48" s="22"/>
    </row>
    <row r="49" spans="1:17" ht="15" customHeight="1">
      <c r="A49" s="10"/>
      <c r="B49" s="1" t="s">
        <v>47</v>
      </c>
      <c r="C49" s="2" t="s">
        <v>47</v>
      </c>
      <c r="D49" s="2" t="s">
        <v>48</v>
      </c>
      <c r="F49" s="20">
        <f>SUM(F44:F47)</f>
        <v>-16721</v>
      </c>
      <c r="G49" s="20"/>
      <c r="H49" s="21" t="s">
        <v>22</v>
      </c>
      <c r="I49" s="20"/>
      <c r="J49" s="20">
        <f>SUM(J44:J47)</f>
        <v>-30588</v>
      </c>
      <c r="K49" s="22"/>
      <c r="L49" s="23">
        <f>SUM(L44:L47)</f>
        <v>-53950</v>
      </c>
      <c r="M49" s="2"/>
      <c r="Q49" s="22" t="e">
        <f>SUM(Q44:Q47)</f>
        <v>#REF!</v>
      </c>
    </row>
    <row r="50" spans="1:17" ht="15" customHeight="1">
      <c r="A50" s="10"/>
      <c r="C50" s="2"/>
      <c r="D50" s="2" t="s">
        <v>49</v>
      </c>
      <c r="F50" s="20"/>
      <c r="G50" s="20"/>
      <c r="H50" s="21"/>
      <c r="I50" s="20"/>
      <c r="J50" s="20"/>
      <c r="K50" s="22"/>
      <c r="L50" s="23"/>
      <c r="M50" s="2"/>
      <c r="Q50" s="22"/>
    </row>
    <row r="51" spans="1:17" ht="15" customHeight="1">
      <c r="A51" s="10"/>
      <c r="D51" s="2"/>
      <c r="F51" s="20"/>
      <c r="G51" s="20"/>
      <c r="H51" s="21"/>
      <c r="I51" s="20"/>
      <c r="J51" s="20"/>
      <c r="K51" s="22"/>
      <c r="L51" s="23"/>
      <c r="M51" s="2"/>
      <c r="Q51" s="22"/>
    </row>
    <row r="52" spans="1:17" ht="15" customHeight="1">
      <c r="A52" s="10"/>
      <c r="C52" s="1" t="s">
        <v>50</v>
      </c>
      <c r="D52" s="2" t="s">
        <v>51</v>
      </c>
      <c r="F52" s="20">
        <f>J52-876</f>
        <v>-1542</v>
      </c>
      <c r="G52" s="20"/>
      <c r="H52" s="21" t="s">
        <v>22</v>
      </c>
      <c r="I52" s="20"/>
      <c r="J52" s="20">
        <v>-666</v>
      </c>
      <c r="K52" s="20"/>
      <c r="L52" s="23">
        <v>3181</v>
      </c>
      <c r="M52" s="2"/>
      <c r="Q52" s="20" t="e">
        <f>#REF!</f>
        <v>#REF!</v>
      </c>
    </row>
    <row r="53" spans="1:17" ht="15" customHeight="1">
      <c r="A53" s="10"/>
      <c r="F53" s="28"/>
      <c r="G53" s="28"/>
      <c r="H53" s="29"/>
      <c r="I53" s="20"/>
      <c r="J53" s="28"/>
      <c r="K53" s="22"/>
      <c r="L53" s="30"/>
      <c r="M53" s="2"/>
      <c r="Q53" s="22"/>
    </row>
    <row r="54" spans="1:17" ht="15" customHeight="1">
      <c r="A54" s="10"/>
      <c r="B54" s="1" t="s">
        <v>52</v>
      </c>
      <c r="C54" s="2" t="s">
        <v>48</v>
      </c>
      <c r="D54" s="2"/>
      <c r="F54" s="20">
        <f>SUM(F49:F53)</f>
        <v>-18263</v>
      </c>
      <c r="G54" s="20"/>
      <c r="H54" s="21" t="s">
        <v>22</v>
      </c>
      <c r="I54" s="20"/>
      <c r="J54" s="20">
        <f>SUM(J49:J53)</f>
        <v>-31254</v>
      </c>
      <c r="K54" s="20"/>
      <c r="L54" s="23">
        <f>SUM(L49:L52)</f>
        <v>-50769</v>
      </c>
      <c r="M54" s="2"/>
      <c r="Q54" s="20" t="e">
        <f>SUM(Q49:Q52)</f>
        <v>#REF!</v>
      </c>
    </row>
    <row r="55" spans="1:17" ht="15" customHeight="1">
      <c r="A55" s="10"/>
      <c r="C55" s="2" t="s">
        <v>53</v>
      </c>
      <c r="D55" s="2"/>
      <c r="F55" s="20"/>
      <c r="G55" s="20"/>
      <c r="H55" s="21"/>
      <c r="I55" s="20"/>
      <c r="J55" s="20"/>
      <c r="K55" s="20"/>
      <c r="L55" s="23"/>
      <c r="M55" s="2"/>
      <c r="Q55" s="20"/>
    </row>
    <row r="56" spans="1:17" ht="15" customHeight="1">
      <c r="A56" s="10"/>
      <c r="E56" s="15"/>
      <c r="F56" s="20"/>
      <c r="G56" s="20"/>
      <c r="H56" s="21"/>
      <c r="I56" s="20"/>
      <c r="J56" s="20"/>
      <c r="K56" s="20"/>
      <c r="L56" s="23"/>
      <c r="M56" s="2"/>
      <c r="Q56" s="20"/>
    </row>
    <row r="57" spans="1:17" ht="15" customHeight="1">
      <c r="A57" s="10"/>
      <c r="B57" s="1" t="s">
        <v>54</v>
      </c>
      <c r="C57" s="1" t="s">
        <v>47</v>
      </c>
      <c r="D57" s="2" t="s">
        <v>55</v>
      </c>
      <c r="F57" s="20">
        <v>0</v>
      </c>
      <c r="G57" s="20"/>
      <c r="H57" s="21" t="s">
        <v>22</v>
      </c>
      <c r="I57" s="20"/>
      <c r="J57" s="20">
        <v>0</v>
      </c>
      <c r="K57" s="20"/>
      <c r="L57" s="23">
        <v>0</v>
      </c>
      <c r="M57" s="2"/>
      <c r="Q57" s="20" t="e">
        <f>#REF!</f>
        <v>#REF!</v>
      </c>
    </row>
    <row r="58" spans="1:17" ht="15" customHeight="1">
      <c r="A58" s="10"/>
      <c r="C58" s="1" t="s">
        <v>50</v>
      </c>
      <c r="D58" s="2" t="s">
        <v>56</v>
      </c>
      <c r="F58" s="20">
        <v>0</v>
      </c>
      <c r="G58" s="20"/>
      <c r="H58" s="21" t="s">
        <v>22</v>
      </c>
      <c r="I58" s="20"/>
      <c r="J58" s="20">
        <v>0</v>
      </c>
      <c r="K58" s="20"/>
      <c r="L58" s="23">
        <v>0</v>
      </c>
      <c r="M58" s="2"/>
      <c r="Q58" s="20">
        <v>0</v>
      </c>
    </row>
    <row r="59" spans="1:17" ht="15" customHeight="1">
      <c r="A59" s="10"/>
      <c r="C59" s="1" t="s">
        <v>57</v>
      </c>
      <c r="D59" s="2" t="s">
        <v>58</v>
      </c>
      <c r="F59" s="20">
        <v>0</v>
      </c>
      <c r="G59" s="20"/>
      <c r="H59" s="21" t="s">
        <v>22</v>
      </c>
      <c r="I59" s="20"/>
      <c r="J59" s="20">
        <v>0</v>
      </c>
      <c r="K59" s="20"/>
      <c r="L59" s="23">
        <v>0</v>
      </c>
      <c r="M59" s="2"/>
      <c r="Q59" s="20">
        <v>0</v>
      </c>
    </row>
    <row r="60" spans="1:17" ht="15" customHeight="1">
      <c r="A60" s="10"/>
      <c r="D60" s="2" t="s">
        <v>59</v>
      </c>
      <c r="F60" s="20"/>
      <c r="G60" s="20"/>
      <c r="H60" s="21"/>
      <c r="I60" s="20"/>
      <c r="J60" s="20"/>
      <c r="K60" s="20"/>
      <c r="L60" s="23"/>
      <c r="M60" s="2"/>
      <c r="Q60" s="20"/>
    </row>
    <row r="61" spans="1:17" ht="15" customHeight="1">
      <c r="A61" s="10"/>
      <c r="F61" s="28"/>
      <c r="G61" s="28"/>
      <c r="H61" s="29"/>
      <c r="I61" s="20"/>
      <c r="J61" s="28"/>
      <c r="K61" s="22"/>
      <c r="L61" s="30"/>
      <c r="M61" s="2"/>
      <c r="Q61" s="22"/>
    </row>
    <row r="62" spans="1:17" ht="15" customHeight="1">
      <c r="A62" s="10"/>
      <c r="B62" s="1" t="s">
        <v>60</v>
      </c>
      <c r="C62" s="2" t="s">
        <v>61</v>
      </c>
      <c r="D62" s="2"/>
      <c r="F62" s="20">
        <f>SUM(F54:F60)</f>
        <v>-18263</v>
      </c>
      <c r="G62" s="20"/>
      <c r="H62" s="21" t="s">
        <v>22</v>
      </c>
      <c r="I62" s="20"/>
      <c r="J62" s="20">
        <f>SUM(J54:J60)</f>
        <v>-31254</v>
      </c>
      <c r="K62" s="20"/>
      <c r="L62" s="23">
        <f>SUM(L54:L60)</f>
        <v>-50769</v>
      </c>
      <c r="M62" s="2"/>
      <c r="Q62" s="20" t="e">
        <f>SUM(Q54:Q60)</f>
        <v>#REF!</v>
      </c>
    </row>
    <row r="63" spans="1:17" ht="15" customHeight="1">
      <c r="A63" s="10"/>
      <c r="C63" s="2" t="s">
        <v>62</v>
      </c>
      <c r="D63" s="2"/>
      <c r="F63" s="20"/>
      <c r="G63" s="20"/>
      <c r="H63" s="21"/>
      <c r="I63" s="20"/>
      <c r="J63" s="20"/>
      <c r="K63" s="20"/>
      <c r="L63" s="23"/>
      <c r="M63" s="2"/>
      <c r="Q63" s="20"/>
    </row>
    <row r="64" spans="1:17" ht="15" customHeight="1">
      <c r="A64" s="10"/>
      <c r="F64" s="20"/>
      <c r="G64" s="20"/>
      <c r="H64" s="21"/>
      <c r="I64" s="20"/>
      <c r="J64" s="20"/>
      <c r="K64" s="20"/>
      <c r="L64" s="23"/>
      <c r="M64" s="2"/>
      <c r="Q64" s="20"/>
    </row>
    <row r="65" spans="1:17" ht="15" customHeight="1">
      <c r="A65" s="10">
        <v>3</v>
      </c>
      <c r="B65" s="1" t="s">
        <v>20</v>
      </c>
      <c r="C65" s="13" t="s">
        <v>63</v>
      </c>
      <c r="D65" s="13"/>
      <c r="H65" s="1"/>
      <c r="J65" s="2"/>
      <c r="L65" s="31"/>
      <c r="M65" s="2"/>
      <c r="Q65" s="3"/>
    </row>
    <row r="66" spans="1:17" ht="15" customHeight="1">
      <c r="A66" s="10"/>
      <c r="B66" s="10"/>
      <c r="C66" s="13" t="s">
        <v>64</v>
      </c>
      <c r="D66" s="13"/>
      <c r="F66" s="20"/>
      <c r="G66" s="20"/>
      <c r="H66" s="21"/>
      <c r="I66" s="20"/>
      <c r="J66" s="20"/>
      <c r="K66" s="20"/>
      <c r="L66" s="23"/>
      <c r="M66" s="2"/>
      <c r="Q66" s="20"/>
    </row>
    <row r="67" spans="1:17" ht="15" customHeight="1">
      <c r="A67" s="10"/>
      <c r="C67" s="13" t="s">
        <v>65</v>
      </c>
      <c r="D67" s="13"/>
      <c r="F67" s="32"/>
      <c r="G67" s="32"/>
      <c r="H67" s="33"/>
      <c r="I67" s="34"/>
      <c r="J67" s="32"/>
      <c r="K67" s="20"/>
      <c r="L67" s="35"/>
      <c r="M67" s="2"/>
      <c r="Q67" s="20"/>
    </row>
    <row r="68" spans="1:17" ht="15" customHeight="1">
      <c r="A68" s="10"/>
      <c r="C68" s="1" t="s">
        <v>0</v>
      </c>
      <c r="E68" s="15"/>
      <c r="F68" s="32"/>
      <c r="G68" s="32"/>
      <c r="H68" s="33"/>
      <c r="I68" s="34"/>
      <c r="J68" s="32"/>
      <c r="K68" s="20"/>
      <c r="L68" s="35"/>
      <c r="M68" s="2"/>
      <c r="Q68" s="20"/>
    </row>
    <row r="69" spans="1:17" ht="15" customHeight="1">
      <c r="A69" s="10"/>
      <c r="C69" s="1" t="s">
        <v>47</v>
      </c>
      <c r="D69" s="2" t="s">
        <v>66</v>
      </c>
      <c r="F69" s="36">
        <f>F54/263160*100</f>
        <v>-6.939884480924152</v>
      </c>
      <c r="G69" s="36"/>
      <c r="H69" s="37" t="s">
        <v>22</v>
      </c>
      <c r="I69" s="36"/>
      <c r="J69" s="36">
        <f>J54/263160*100</f>
        <v>-11.87642498860009</v>
      </c>
      <c r="K69" s="36"/>
      <c r="L69" s="38">
        <f>L54/263160*100</f>
        <v>-19.29206566347469</v>
      </c>
      <c r="M69" s="2"/>
      <c r="Q69" s="36" t="e">
        <f>Q54/263160*100</f>
        <v>#REF!</v>
      </c>
    </row>
    <row r="70" spans="1:17" ht="15" customHeight="1">
      <c r="A70" s="10"/>
      <c r="D70" s="2" t="s">
        <v>67</v>
      </c>
      <c r="F70" s="32"/>
      <c r="G70" s="32"/>
      <c r="H70" s="33"/>
      <c r="I70" s="34"/>
      <c r="J70" s="32"/>
      <c r="K70" s="20"/>
      <c r="L70" s="23"/>
      <c r="M70" s="2"/>
      <c r="Q70" s="20"/>
    </row>
    <row r="71" spans="1:17" ht="15" customHeight="1">
      <c r="A71" s="10"/>
      <c r="C71" s="1" t="s">
        <v>50</v>
      </c>
      <c r="D71" s="2" t="s">
        <v>68</v>
      </c>
      <c r="F71" s="36">
        <f>F54/263160*100</f>
        <v>-6.939884480924152</v>
      </c>
      <c r="G71" s="36"/>
      <c r="H71" s="37" t="s">
        <v>22</v>
      </c>
      <c r="I71" s="36"/>
      <c r="J71" s="36">
        <f>J54/263160*100</f>
        <v>-11.87642498860009</v>
      </c>
      <c r="K71" s="36"/>
      <c r="L71" s="38">
        <f>L54/263160*100</f>
        <v>-19.29206566347469</v>
      </c>
      <c r="M71" s="2"/>
      <c r="Q71" s="36" t="e">
        <f>Q54/263160*100</f>
        <v>#REF!</v>
      </c>
    </row>
    <row r="72" spans="1:13" ht="15" customHeight="1">
      <c r="A72" s="10"/>
      <c r="D72" s="2" t="s">
        <v>67</v>
      </c>
      <c r="F72" s="32"/>
      <c r="G72" s="32"/>
      <c r="H72" s="32"/>
      <c r="I72" s="34"/>
      <c r="J72" s="32"/>
      <c r="K72" s="32"/>
      <c r="L72" s="35"/>
      <c r="M72" s="2"/>
    </row>
    <row r="73" spans="1:13" ht="15" customHeight="1">
      <c r="A73" s="10"/>
      <c r="E73" s="15"/>
      <c r="F73" s="32"/>
      <c r="G73" s="32"/>
      <c r="H73" s="32"/>
      <c r="I73" s="34"/>
      <c r="J73" s="32"/>
      <c r="K73" s="32"/>
      <c r="L73" s="32"/>
      <c r="M73" s="2"/>
    </row>
    <row r="74" spans="1:13" ht="15" customHeight="1">
      <c r="A74" s="10"/>
      <c r="C74" s="2"/>
      <c r="D74" s="39"/>
      <c r="F74" s="3"/>
      <c r="G74" s="3"/>
      <c r="H74" s="3"/>
      <c r="I74" s="40"/>
      <c r="J74" s="40"/>
      <c r="L74" s="2"/>
      <c r="M74" s="2"/>
    </row>
    <row r="75" spans="1:13" ht="15" customHeight="1">
      <c r="A75" s="10"/>
      <c r="B75" s="41" t="s">
        <v>69</v>
      </c>
      <c r="C75" s="39"/>
      <c r="D75" s="39"/>
      <c r="F75" s="3"/>
      <c r="G75" s="3"/>
      <c r="H75" s="3"/>
      <c r="I75" s="40"/>
      <c r="L75" s="2"/>
      <c r="M75" s="2"/>
    </row>
    <row r="76" spans="1:13" ht="15" customHeight="1">
      <c r="A76" s="10"/>
      <c r="B76" s="39"/>
      <c r="C76" s="39"/>
      <c r="D76" s="39"/>
      <c r="F76" s="3"/>
      <c r="G76" s="3"/>
      <c r="H76" s="3"/>
      <c r="I76" s="40"/>
      <c r="L76" s="2"/>
      <c r="M76" s="2"/>
    </row>
    <row r="77" spans="1:13" ht="15" customHeight="1">
      <c r="A77" s="10"/>
      <c r="C77" s="2"/>
      <c r="D77" s="2"/>
      <c r="E77" s="42"/>
      <c r="F77" s="43" t="s">
        <v>70</v>
      </c>
      <c r="G77" s="43"/>
      <c r="H77" s="43" t="s">
        <v>70</v>
      </c>
      <c r="L77" s="2"/>
      <c r="M77" s="2"/>
    </row>
    <row r="78" spans="1:13" ht="15" customHeight="1">
      <c r="A78" s="10"/>
      <c r="C78" s="2"/>
      <c r="D78" s="2"/>
      <c r="E78" s="42"/>
      <c r="F78" s="43" t="s">
        <v>71</v>
      </c>
      <c r="G78" s="43"/>
      <c r="H78" s="43" t="s">
        <v>72</v>
      </c>
      <c r="L78" s="2"/>
      <c r="M78" s="2"/>
    </row>
    <row r="79" spans="1:13" ht="15" customHeight="1">
      <c r="A79" s="10"/>
      <c r="C79" s="2"/>
      <c r="D79" s="2"/>
      <c r="E79" s="42"/>
      <c r="F79" s="43" t="s">
        <v>9</v>
      </c>
      <c r="G79" s="43"/>
      <c r="H79" s="43" t="s">
        <v>73</v>
      </c>
      <c r="L79" s="2"/>
      <c r="M79" s="2"/>
    </row>
    <row r="80" spans="1:13" ht="15" customHeight="1">
      <c r="A80" s="10"/>
      <c r="C80" s="2"/>
      <c r="D80" s="2"/>
      <c r="F80" s="43" t="s">
        <v>12</v>
      </c>
      <c r="G80" s="43"/>
      <c r="H80" s="43" t="s">
        <v>74</v>
      </c>
      <c r="L80" s="2"/>
      <c r="M80" s="2"/>
    </row>
    <row r="81" spans="1:13" ht="15" customHeight="1">
      <c r="A81" s="10"/>
      <c r="C81" s="2"/>
      <c r="D81" s="2"/>
      <c r="F81" s="43" t="s">
        <v>17</v>
      </c>
      <c r="G81" s="44"/>
      <c r="H81" s="43" t="s">
        <v>18</v>
      </c>
      <c r="L81" s="2"/>
      <c r="M81" s="2"/>
    </row>
    <row r="82" spans="1:13" ht="15" customHeight="1">
      <c r="A82" s="10"/>
      <c r="C82" s="2"/>
      <c r="D82" s="2"/>
      <c r="F82" s="44"/>
      <c r="G82" s="44"/>
      <c r="H82" s="43" t="s">
        <v>16</v>
      </c>
      <c r="L82" s="2"/>
      <c r="M82" s="2"/>
    </row>
    <row r="83" spans="1:13" ht="15" customHeight="1">
      <c r="A83" s="10"/>
      <c r="C83" s="2"/>
      <c r="D83" s="2"/>
      <c r="F83" s="45" t="s">
        <v>19</v>
      </c>
      <c r="G83" s="45"/>
      <c r="H83" s="45" t="s">
        <v>19</v>
      </c>
      <c r="L83" s="2"/>
      <c r="M83" s="2"/>
    </row>
    <row r="84" spans="1:13" ht="15" customHeight="1">
      <c r="A84" s="10"/>
      <c r="C84" s="2"/>
      <c r="D84" s="2"/>
      <c r="F84" s="45"/>
      <c r="G84" s="45"/>
      <c r="L84" s="2"/>
      <c r="M84" s="2"/>
    </row>
    <row r="85" spans="1:13" ht="15" customHeight="1">
      <c r="A85" s="46" t="s">
        <v>75</v>
      </c>
      <c r="B85" s="2" t="s">
        <v>76</v>
      </c>
      <c r="C85" s="2"/>
      <c r="D85" s="2"/>
      <c r="F85" s="47">
        <v>382821</v>
      </c>
      <c r="G85" s="47"/>
      <c r="H85" s="48">
        <v>326320</v>
      </c>
      <c r="L85" s="2"/>
      <c r="M85" s="2"/>
    </row>
    <row r="86" spans="1:13" ht="15" customHeight="1">
      <c r="A86" s="46" t="s">
        <v>77</v>
      </c>
      <c r="B86" s="2" t="s">
        <v>78</v>
      </c>
      <c r="C86" s="2"/>
      <c r="D86" s="2"/>
      <c r="F86" s="47">
        <v>47542</v>
      </c>
      <c r="G86" s="47"/>
      <c r="H86" s="48">
        <v>49503</v>
      </c>
      <c r="I86" s="3" t="s">
        <v>0</v>
      </c>
      <c r="L86" s="2"/>
      <c r="M86" s="2"/>
    </row>
    <row r="87" spans="1:13" ht="15" customHeight="1">
      <c r="A87" s="46" t="s">
        <v>79</v>
      </c>
      <c r="B87" s="2" t="s">
        <v>80</v>
      </c>
      <c r="C87" s="2"/>
      <c r="D87" s="2"/>
      <c r="F87" s="47">
        <f>66</f>
        <v>66</v>
      </c>
      <c r="G87" s="47"/>
      <c r="H87" s="48">
        <f>276+323</f>
        <v>599</v>
      </c>
      <c r="L87" s="2"/>
      <c r="M87" s="2"/>
    </row>
    <row r="88" spans="1:13" ht="15" customHeight="1">
      <c r="A88" s="46" t="s">
        <v>81</v>
      </c>
      <c r="B88" s="2" t="s">
        <v>82</v>
      </c>
      <c r="C88" s="2"/>
      <c r="D88" s="2"/>
      <c r="F88" s="47">
        <v>18035</v>
      </c>
      <c r="G88" s="47"/>
      <c r="H88" s="48">
        <f>19042+210+668</f>
        <v>19920</v>
      </c>
      <c r="L88" s="2"/>
      <c r="M88" s="2"/>
    </row>
    <row r="89" spans="1:13" ht="15.75" customHeight="1">
      <c r="A89" s="10"/>
      <c r="B89" s="2"/>
      <c r="C89" s="2"/>
      <c r="D89" s="2"/>
      <c r="F89" s="45"/>
      <c r="G89" s="45"/>
      <c r="H89" s="48"/>
      <c r="L89" s="2"/>
      <c r="M89" s="2"/>
    </row>
    <row r="90" spans="1:13" ht="15" customHeight="1">
      <c r="A90" s="46" t="s">
        <v>83</v>
      </c>
      <c r="B90" s="15" t="s">
        <v>84</v>
      </c>
      <c r="C90" s="2"/>
      <c r="D90" s="2"/>
      <c r="F90" s="45"/>
      <c r="G90" s="45"/>
      <c r="H90" s="48"/>
      <c r="L90" s="2"/>
      <c r="M90" s="2"/>
    </row>
    <row r="91" spans="1:13" ht="15" customHeight="1">
      <c r="A91" s="10"/>
      <c r="C91" s="49" t="s">
        <v>85</v>
      </c>
      <c r="D91" s="2"/>
      <c r="F91" s="50">
        <v>45751</v>
      </c>
      <c r="G91" s="47"/>
      <c r="H91" s="51">
        <v>38295</v>
      </c>
      <c r="L91" s="2"/>
      <c r="M91" s="2"/>
    </row>
    <row r="92" spans="1:13" ht="15" customHeight="1">
      <c r="A92" s="10"/>
      <c r="C92" s="49" t="s">
        <v>86</v>
      </c>
      <c r="D92" s="2"/>
      <c r="F92" s="52">
        <v>122268</v>
      </c>
      <c r="G92" s="47"/>
      <c r="H92" s="53">
        <v>151085</v>
      </c>
      <c r="L92" s="2"/>
      <c r="M92" s="2"/>
    </row>
    <row r="93" spans="1:13" ht="15" customHeight="1">
      <c r="A93" s="10"/>
      <c r="C93" s="49" t="s">
        <v>87</v>
      </c>
      <c r="D93" s="2"/>
      <c r="F93" s="52">
        <v>0</v>
      </c>
      <c r="G93" s="47"/>
      <c r="H93" s="53">
        <v>52</v>
      </c>
      <c r="L93" s="2"/>
      <c r="M93" s="2"/>
    </row>
    <row r="94" spans="1:13" ht="15" customHeight="1">
      <c r="A94" s="10"/>
      <c r="C94" s="49" t="s">
        <v>88</v>
      </c>
      <c r="D94" s="2"/>
      <c r="F94" s="52">
        <f>14487+25517</f>
        <v>40004</v>
      </c>
      <c r="G94" s="47"/>
      <c r="H94" s="53">
        <f>866+16201+5736</f>
        <v>22803</v>
      </c>
      <c r="L94" s="2"/>
      <c r="M94" s="2"/>
    </row>
    <row r="95" spans="1:13" ht="15" customHeight="1">
      <c r="A95" s="10"/>
      <c r="C95" s="49" t="s">
        <v>89</v>
      </c>
      <c r="D95" s="2"/>
      <c r="F95" s="52">
        <f>27280+619</f>
        <v>27899</v>
      </c>
      <c r="G95" s="47"/>
      <c r="H95" s="53">
        <f>17496+192+125</f>
        <v>17813</v>
      </c>
      <c r="L95" s="2"/>
      <c r="M95" s="2"/>
    </row>
    <row r="96" spans="1:13" ht="15" customHeight="1">
      <c r="A96" s="10"/>
      <c r="C96" s="49" t="s">
        <v>90</v>
      </c>
      <c r="D96" s="2"/>
      <c r="F96" s="52">
        <v>0</v>
      </c>
      <c r="G96" s="47"/>
      <c r="H96" s="53">
        <v>5742</v>
      </c>
      <c r="L96" s="2"/>
      <c r="M96" s="2"/>
    </row>
    <row r="97" spans="1:13" ht="15" customHeight="1">
      <c r="A97" s="10"/>
      <c r="C97" s="49" t="s">
        <v>91</v>
      </c>
      <c r="D97" s="2"/>
      <c r="F97" s="52">
        <v>0</v>
      </c>
      <c r="G97" s="47"/>
      <c r="H97" s="53">
        <v>3885</v>
      </c>
      <c r="L97" s="2"/>
      <c r="M97" s="2"/>
    </row>
    <row r="98" spans="1:13" ht="15" customHeight="1">
      <c r="A98" s="10"/>
      <c r="D98" s="2"/>
      <c r="F98" s="54">
        <f>SUM(F91:F96)</f>
        <v>235922</v>
      </c>
      <c r="G98" s="47"/>
      <c r="H98" s="54">
        <f>SUM(H91:H97)</f>
        <v>239675</v>
      </c>
      <c r="L98" s="2"/>
      <c r="M98" s="2"/>
    </row>
    <row r="99" spans="1:13" ht="15" customHeight="1">
      <c r="A99" s="46" t="s">
        <v>92</v>
      </c>
      <c r="B99" s="15" t="s">
        <v>93</v>
      </c>
      <c r="C99" s="2"/>
      <c r="D99" s="2"/>
      <c r="F99" s="52"/>
      <c r="G99" s="47"/>
      <c r="H99" s="53"/>
      <c r="L99" s="2"/>
      <c r="M99" s="2"/>
    </row>
    <row r="100" spans="1:13" ht="15" customHeight="1">
      <c r="A100" s="10"/>
      <c r="C100" s="49" t="s">
        <v>94</v>
      </c>
      <c r="D100" s="2"/>
      <c r="F100" s="52">
        <v>270007</v>
      </c>
      <c r="G100" s="47"/>
      <c r="H100" s="53">
        <f>26790+25144+3706+276439+53565+167+366</f>
        <v>386177</v>
      </c>
      <c r="J100" s="3" t="s">
        <v>0</v>
      </c>
      <c r="L100" s="2"/>
      <c r="M100" s="2"/>
    </row>
    <row r="101" spans="1:13" ht="15" customHeight="1">
      <c r="A101" s="10"/>
      <c r="C101" s="49" t="s">
        <v>95</v>
      </c>
      <c r="D101" s="2"/>
      <c r="F101" s="52">
        <v>31265</v>
      </c>
      <c r="G101" s="47"/>
      <c r="H101" s="53">
        <v>18052</v>
      </c>
      <c r="L101" s="2"/>
      <c r="M101" s="2"/>
    </row>
    <row r="102" spans="1:13" ht="15" customHeight="1">
      <c r="A102" s="10"/>
      <c r="C102" s="49" t="s">
        <v>96</v>
      </c>
      <c r="D102" s="2"/>
      <c r="F102" s="52">
        <f>41152+441</f>
        <v>41593</v>
      </c>
      <c r="G102" s="47"/>
      <c r="H102" s="53">
        <f>17386+50</f>
        <v>17436</v>
      </c>
      <c r="J102" s="3" t="s">
        <v>0</v>
      </c>
      <c r="L102" s="2"/>
      <c r="M102" s="2"/>
    </row>
    <row r="103" spans="1:13" ht="15" customHeight="1">
      <c r="A103" s="10"/>
      <c r="C103" s="49" t="s">
        <v>97</v>
      </c>
      <c r="D103" s="2"/>
      <c r="F103" s="52">
        <v>21649</v>
      </c>
      <c r="G103" s="47"/>
      <c r="H103" s="53">
        <v>24589</v>
      </c>
      <c r="L103" s="2"/>
      <c r="M103" s="2"/>
    </row>
    <row r="104" spans="1:13" ht="15" customHeight="1">
      <c r="A104" s="10"/>
      <c r="C104" s="49" t="s">
        <v>98</v>
      </c>
      <c r="D104" s="2"/>
      <c r="F104" s="52">
        <v>67</v>
      </c>
      <c r="G104" s="47"/>
      <c r="H104" s="53">
        <v>68</v>
      </c>
      <c r="J104" s="3" t="s">
        <v>0</v>
      </c>
      <c r="L104" s="2"/>
      <c r="M104" s="2"/>
    </row>
    <row r="105" spans="1:13" ht="15" customHeight="1">
      <c r="A105" s="10"/>
      <c r="C105" s="49"/>
      <c r="D105" s="2"/>
      <c r="F105" s="54">
        <f>SUM(F100:F104)</f>
        <v>364581</v>
      </c>
      <c r="G105" s="47"/>
      <c r="H105" s="54">
        <f>SUM(H100:H104)</f>
        <v>446322</v>
      </c>
      <c r="L105" s="2"/>
      <c r="M105" s="2"/>
    </row>
    <row r="106" spans="1:13" ht="15" customHeight="1">
      <c r="A106" s="46" t="s">
        <v>99</v>
      </c>
      <c r="B106" s="2" t="s">
        <v>100</v>
      </c>
      <c r="C106" s="2"/>
      <c r="D106" s="2"/>
      <c r="F106" s="47">
        <f>F98-F105</f>
        <v>-128659</v>
      </c>
      <c r="G106" s="47"/>
      <c r="H106" s="55">
        <f>H98-H105</f>
        <v>-206647</v>
      </c>
      <c r="L106" s="2"/>
      <c r="M106" s="2"/>
    </row>
    <row r="107" spans="1:13" ht="15" customHeight="1" thickBot="1">
      <c r="A107" s="46"/>
      <c r="B107" s="2"/>
      <c r="C107" s="2"/>
      <c r="D107" s="2"/>
      <c r="F107" s="56">
        <f>(F85+F86+F87+F88)+F106</f>
        <v>319805</v>
      </c>
      <c r="G107" s="57"/>
      <c r="H107" s="58">
        <f>(H85+H86+H87+H88)+H106</f>
        <v>189695</v>
      </c>
      <c r="L107" s="2"/>
      <c r="M107" s="2"/>
    </row>
    <row r="108" spans="1:13" ht="15" customHeight="1" thickTop="1">
      <c r="A108" s="10"/>
      <c r="B108" s="2"/>
      <c r="C108" s="2"/>
      <c r="D108" s="2"/>
      <c r="F108" s="47"/>
      <c r="G108" s="47"/>
      <c r="H108" s="48"/>
      <c r="I108" s="15"/>
      <c r="L108" s="2"/>
      <c r="M108" s="2"/>
    </row>
    <row r="109" spans="1:13" ht="15" customHeight="1">
      <c r="A109" s="46" t="s">
        <v>101</v>
      </c>
      <c r="B109" s="2" t="s">
        <v>102</v>
      </c>
      <c r="C109" s="2"/>
      <c r="D109" s="2"/>
      <c r="F109" s="47"/>
      <c r="G109" s="47"/>
      <c r="H109" s="48"/>
      <c r="L109" s="2"/>
      <c r="M109" s="2"/>
    </row>
    <row r="110" spans="1:13" ht="15" customHeight="1">
      <c r="A110" s="10" t="s">
        <v>0</v>
      </c>
      <c r="B110" s="2" t="s">
        <v>103</v>
      </c>
      <c r="C110" s="2"/>
      <c r="D110" s="2"/>
      <c r="F110" s="47">
        <v>263160</v>
      </c>
      <c r="G110" s="47"/>
      <c r="H110" s="48">
        <v>263160</v>
      </c>
      <c r="L110" s="2"/>
      <c r="M110" s="2"/>
    </row>
    <row r="111" spans="1:13" ht="15" customHeight="1">
      <c r="A111" s="10" t="s">
        <v>0</v>
      </c>
      <c r="B111" s="2" t="s">
        <v>104</v>
      </c>
      <c r="C111" s="2"/>
      <c r="D111" s="2"/>
      <c r="F111" s="47" t="s">
        <v>0</v>
      </c>
      <c r="G111" s="47"/>
      <c r="H111" s="48"/>
      <c r="L111" s="2"/>
      <c r="M111" s="2"/>
    </row>
    <row r="112" spans="1:13" ht="15" customHeight="1">
      <c r="A112" s="10"/>
      <c r="C112" s="49" t="s">
        <v>105</v>
      </c>
      <c r="D112" s="2"/>
      <c r="F112" s="47">
        <v>-300523</v>
      </c>
      <c r="G112" s="47"/>
      <c r="H112" s="48">
        <v>-263526</v>
      </c>
      <c r="I112" s="59"/>
      <c r="J112" s="3" t="s">
        <v>0</v>
      </c>
      <c r="L112" s="2"/>
      <c r="M112" s="2"/>
    </row>
    <row r="113" spans="1:13" ht="15" customHeight="1">
      <c r="A113" s="10"/>
      <c r="C113" s="49" t="s">
        <v>106</v>
      </c>
      <c r="D113" s="2"/>
      <c r="F113" s="60">
        <v>129479</v>
      </c>
      <c r="G113" s="47"/>
      <c r="H113" s="60">
        <v>58119</v>
      </c>
      <c r="I113" s="59"/>
      <c r="L113" s="2"/>
      <c r="M113" s="2"/>
    </row>
    <row r="114" spans="1:13" ht="15" customHeight="1">
      <c r="A114" s="10"/>
      <c r="D114" s="2"/>
      <c r="F114" s="47">
        <f>F110+F112+F113</f>
        <v>92116</v>
      </c>
      <c r="G114" s="47"/>
      <c r="H114" s="47">
        <f>H110+H112+H113</f>
        <v>57753</v>
      </c>
      <c r="I114" s="59"/>
      <c r="L114" s="2"/>
      <c r="M114" s="2"/>
    </row>
    <row r="115" spans="1:13" ht="15" customHeight="1">
      <c r="A115" s="10"/>
      <c r="D115" s="2"/>
      <c r="F115" s="61"/>
      <c r="G115" s="61"/>
      <c r="H115" s="62"/>
      <c r="I115" s="59"/>
      <c r="L115" s="2"/>
      <c r="M115" s="2"/>
    </row>
    <row r="116" spans="1:13" ht="15" customHeight="1">
      <c r="A116" s="46" t="s">
        <v>107</v>
      </c>
      <c r="B116" s="2" t="s">
        <v>108</v>
      </c>
      <c r="C116" s="2"/>
      <c r="D116" s="2"/>
      <c r="F116" s="47">
        <f>44636+107895</f>
        <v>152531</v>
      </c>
      <c r="G116" s="47"/>
      <c r="H116" s="55">
        <v>43157</v>
      </c>
      <c r="I116" s="59"/>
      <c r="J116" s="3" t="s">
        <v>0</v>
      </c>
      <c r="L116" s="2"/>
      <c r="M116" s="2"/>
    </row>
    <row r="117" spans="1:13" ht="15" customHeight="1">
      <c r="A117" s="46" t="s">
        <v>109</v>
      </c>
      <c r="B117" s="2" t="s">
        <v>110</v>
      </c>
      <c r="C117" s="2"/>
      <c r="D117" s="2"/>
      <c r="F117" s="47">
        <v>63448</v>
      </c>
      <c r="G117" s="47"/>
      <c r="H117" s="55">
        <v>82334</v>
      </c>
      <c r="I117" s="59"/>
      <c r="L117" s="2"/>
      <c r="M117" s="2"/>
    </row>
    <row r="118" spans="1:13" ht="15" customHeight="1">
      <c r="A118" s="46" t="s">
        <v>111</v>
      </c>
      <c r="B118" s="2" t="s">
        <v>112</v>
      </c>
      <c r="C118" s="2"/>
      <c r="D118" s="2"/>
      <c r="F118" s="47">
        <f>4970+910+5830</f>
        <v>11710</v>
      </c>
      <c r="G118" s="47"/>
      <c r="H118" s="55">
        <f>320+408+5723</f>
        <v>6451</v>
      </c>
      <c r="I118" s="59"/>
      <c r="L118" s="2"/>
      <c r="M118" s="2"/>
    </row>
    <row r="119" spans="1:13" ht="15" customHeight="1">
      <c r="A119" s="63"/>
      <c r="B119" s="2"/>
      <c r="C119" s="2"/>
      <c r="D119" s="2"/>
      <c r="F119" s="47"/>
      <c r="G119" s="47"/>
      <c r="H119" s="55"/>
      <c r="I119" s="59"/>
      <c r="L119" s="2"/>
      <c r="M119" s="2"/>
    </row>
    <row r="120" spans="1:13" ht="15" customHeight="1" thickBot="1">
      <c r="A120" s="63"/>
      <c r="B120" s="2"/>
      <c r="C120" s="2"/>
      <c r="D120" s="2"/>
      <c r="F120" s="56">
        <f>SUM(F114:F118)</f>
        <v>319805</v>
      </c>
      <c r="G120" s="57"/>
      <c r="H120" s="56">
        <f>SUM(H114:H118)</f>
        <v>189695</v>
      </c>
      <c r="I120" s="59"/>
      <c r="L120" s="2"/>
      <c r="M120" s="2"/>
    </row>
    <row r="121" spans="2:13" ht="15" customHeight="1" thickTop="1">
      <c r="B121" s="2"/>
      <c r="C121" s="2"/>
      <c r="D121" s="2"/>
      <c r="F121" s="47"/>
      <c r="G121" s="47"/>
      <c r="I121" s="59"/>
      <c r="L121" s="2"/>
      <c r="M121" s="2"/>
    </row>
    <row r="122" spans="1:13" ht="15" customHeight="1">
      <c r="A122" s="46" t="s">
        <v>113</v>
      </c>
      <c r="B122" s="64" t="s">
        <v>114</v>
      </c>
      <c r="C122" s="2"/>
      <c r="D122" s="2"/>
      <c r="F122" s="65">
        <f>(F114-F88)/263160*100</f>
        <v>28.150554795561632</v>
      </c>
      <c r="G122" s="66" t="s">
        <v>115</v>
      </c>
      <c r="H122" s="65">
        <f>(H114-H88)/263160*100</f>
        <v>14.376424988600093</v>
      </c>
      <c r="I122" s="64" t="s">
        <v>115</v>
      </c>
      <c r="L122" s="2"/>
      <c r="M122" s="2"/>
    </row>
    <row r="123" spans="5:13" ht="15" customHeight="1">
      <c r="E123" s="15"/>
      <c r="F123" s="32"/>
      <c r="G123" s="32"/>
      <c r="H123" s="32"/>
      <c r="I123" s="34"/>
      <c r="J123" s="32"/>
      <c r="K123" s="32"/>
      <c r="L123" s="32"/>
      <c r="M123" s="2"/>
    </row>
    <row r="124" spans="5:13" ht="15" customHeight="1">
      <c r="E124" s="15"/>
      <c r="F124" s="32"/>
      <c r="G124" s="32"/>
      <c r="H124" s="32"/>
      <c r="I124" s="34"/>
      <c r="J124" s="32"/>
      <c r="K124" s="32"/>
      <c r="L124" s="32"/>
      <c r="M124" s="2"/>
    </row>
    <row r="125" spans="1:13" ht="15" customHeight="1">
      <c r="A125" s="11" t="s">
        <v>116</v>
      </c>
      <c r="E125" s="15"/>
      <c r="F125" s="32"/>
      <c r="G125" s="67"/>
      <c r="H125" s="32"/>
      <c r="I125" s="32"/>
      <c r="J125" s="32"/>
      <c r="K125" s="2"/>
      <c r="M125" s="2"/>
    </row>
    <row r="126" spans="5:13" ht="15" customHeight="1">
      <c r="E126" s="15"/>
      <c r="F126" s="32"/>
      <c r="G126" s="67"/>
      <c r="H126" s="32"/>
      <c r="I126" s="32"/>
      <c r="J126" s="32"/>
      <c r="K126" s="2"/>
      <c r="M126" s="2"/>
    </row>
    <row r="127" spans="1:13" ht="15" customHeight="1">
      <c r="A127" s="46" t="s">
        <v>75</v>
      </c>
      <c r="B127" s="11" t="s">
        <v>117</v>
      </c>
      <c r="C127" s="10"/>
      <c r="D127" s="10"/>
      <c r="E127" s="15"/>
      <c r="F127" s="68"/>
      <c r="G127" s="69"/>
      <c r="H127" s="68"/>
      <c r="I127" s="68"/>
      <c r="J127" s="68"/>
      <c r="K127" s="15"/>
      <c r="L127" s="70"/>
      <c r="M127" s="15"/>
    </row>
    <row r="128" spans="2:13" ht="15" customHeight="1">
      <c r="B128" s="13" t="s">
        <v>118</v>
      </c>
      <c r="E128" s="15"/>
      <c r="F128" s="32"/>
      <c r="G128" s="67"/>
      <c r="H128" s="32"/>
      <c r="I128" s="32"/>
      <c r="J128" s="32"/>
      <c r="K128" s="2"/>
      <c r="M128" s="2"/>
    </row>
    <row r="129" spans="2:14" ht="15" customHeight="1">
      <c r="B129" s="13" t="s">
        <v>119</v>
      </c>
      <c r="F129" s="24"/>
      <c r="G129" s="71"/>
      <c r="H129" s="24"/>
      <c r="I129" s="24"/>
      <c r="J129" s="24"/>
      <c r="K129" s="2"/>
      <c r="L129" s="2"/>
      <c r="M129" s="2"/>
      <c r="N129" s="2"/>
    </row>
    <row r="130" spans="2:14" ht="15" customHeight="1">
      <c r="B130" s="13"/>
      <c r="F130" s="24"/>
      <c r="G130" s="71"/>
      <c r="H130" s="24"/>
      <c r="I130" s="24"/>
      <c r="J130" s="24"/>
      <c r="K130" s="2"/>
      <c r="L130" s="2"/>
      <c r="M130" s="2"/>
      <c r="N130" s="2"/>
    </row>
    <row r="131" spans="1:14" ht="15" customHeight="1">
      <c r="A131" s="46" t="s">
        <v>77</v>
      </c>
      <c r="B131" s="11" t="s">
        <v>120</v>
      </c>
      <c r="C131" s="10"/>
      <c r="D131" s="10"/>
      <c r="E131" s="15"/>
      <c r="F131" s="72"/>
      <c r="G131" s="73"/>
      <c r="H131" s="72"/>
      <c r="I131" s="72"/>
      <c r="J131" s="72"/>
      <c r="K131" s="15"/>
      <c r="L131" s="15"/>
      <c r="M131" s="2"/>
      <c r="N131" s="2"/>
    </row>
    <row r="132" spans="1:14" ht="15" customHeight="1">
      <c r="A132" s="46"/>
      <c r="B132" s="11"/>
      <c r="C132" s="10"/>
      <c r="D132" s="10"/>
      <c r="E132" s="15"/>
      <c r="F132" s="3"/>
      <c r="G132" s="10" t="s">
        <v>8</v>
      </c>
      <c r="I132" s="72"/>
      <c r="K132" s="10"/>
      <c r="L132" s="2"/>
      <c r="M132" s="2"/>
      <c r="N132" s="2"/>
    </row>
    <row r="133" spans="1:14" ht="15" customHeight="1">
      <c r="A133" s="46"/>
      <c r="B133" s="11"/>
      <c r="C133" s="10"/>
      <c r="D133" s="10"/>
      <c r="E133" s="15"/>
      <c r="F133" s="10" t="s">
        <v>9</v>
      </c>
      <c r="G133" s="10"/>
      <c r="H133" s="10" t="s">
        <v>11</v>
      </c>
      <c r="I133" s="72"/>
      <c r="J133" s="10"/>
      <c r="K133" s="10"/>
      <c r="L133" s="11"/>
      <c r="M133" s="2"/>
      <c r="N133" s="2"/>
    </row>
    <row r="134" spans="1:14" ht="15" customHeight="1">
      <c r="A134" s="46"/>
      <c r="B134" s="11"/>
      <c r="C134" s="10"/>
      <c r="D134" s="10"/>
      <c r="E134" s="15"/>
      <c r="F134" s="10" t="s">
        <v>14</v>
      </c>
      <c r="G134" s="10"/>
      <c r="H134" s="10" t="s">
        <v>12</v>
      </c>
      <c r="I134" s="72"/>
      <c r="J134" s="10"/>
      <c r="K134" s="10"/>
      <c r="L134" s="11"/>
      <c r="M134" s="2"/>
      <c r="N134" s="2"/>
    </row>
    <row r="135" spans="1:14" ht="15" customHeight="1">
      <c r="A135" s="46"/>
      <c r="B135" s="11"/>
      <c r="C135" s="10"/>
      <c r="D135" s="10"/>
      <c r="E135" s="15"/>
      <c r="F135" s="10"/>
      <c r="G135" s="10"/>
      <c r="H135" s="10" t="s">
        <v>16</v>
      </c>
      <c r="I135" s="72"/>
      <c r="J135" s="10"/>
      <c r="K135" s="10"/>
      <c r="L135" s="10"/>
      <c r="M135" s="2"/>
      <c r="N135" s="2"/>
    </row>
    <row r="136" spans="1:14" ht="15" customHeight="1">
      <c r="A136" s="46"/>
      <c r="B136" s="11"/>
      <c r="C136" s="10"/>
      <c r="D136" s="10"/>
      <c r="E136" s="15"/>
      <c r="F136" s="16" t="s">
        <v>17</v>
      </c>
      <c r="G136" s="17"/>
      <c r="H136" s="16" t="s">
        <v>18</v>
      </c>
      <c r="I136" s="72"/>
      <c r="J136" s="17"/>
      <c r="K136" s="17"/>
      <c r="L136" s="17"/>
      <c r="M136" s="2"/>
      <c r="N136" s="2"/>
    </row>
    <row r="137" spans="1:14" ht="15" customHeight="1">
      <c r="A137" s="46"/>
      <c r="B137" s="11"/>
      <c r="C137" s="10"/>
      <c r="D137" s="10"/>
      <c r="E137" s="15"/>
      <c r="F137" s="10" t="s">
        <v>19</v>
      </c>
      <c r="G137" s="19"/>
      <c r="H137" s="19" t="s">
        <v>19</v>
      </c>
      <c r="I137" s="72"/>
      <c r="J137" s="10"/>
      <c r="K137" s="19"/>
      <c r="L137" s="19"/>
      <c r="M137" s="2"/>
      <c r="N137" s="2"/>
    </row>
    <row r="138" spans="1:14" ht="15" customHeight="1">
      <c r="A138" s="46"/>
      <c r="B138" s="11"/>
      <c r="C138" s="13" t="s">
        <v>121</v>
      </c>
      <c r="D138" s="10"/>
      <c r="E138" s="15"/>
      <c r="F138" s="24">
        <v>0</v>
      </c>
      <c r="G138" s="19"/>
      <c r="H138" s="24">
        <v>-1162</v>
      </c>
      <c r="I138" s="72"/>
      <c r="J138" s="72"/>
      <c r="K138" s="15"/>
      <c r="L138" s="15"/>
      <c r="M138" s="2"/>
      <c r="N138" s="2"/>
    </row>
    <row r="139" spans="1:14" ht="15" customHeight="1">
      <c r="A139" s="46"/>
      <c r="B139" s="11"/>
      <c r="C139" s="13" t="s">
        <v>122</v>
      </c>
      <c r="D139" s="10"/>
      <c r="E139" s="15"/>
      <c r="F139" s="24">
        <v>0</v>
      </c>
      <c r="G139" s="19"/>
      <c r="H139" s="24">
        <v>1264</v>
      </c>
      <c r="I139" s="72"/>
      <c r="J139" s="72"/>
      <c r="K139" s="15"/>
      <c r="L139" s="15"/>
      <c r="M139" s="2"/>
      <c r="N139" s="2"/>
    </row>
    <row r="140" spans="1:14" ht="15" customHeight="1">
      <c r="A140" s="46"/>
      <c r="B140" s="11"/>
      <c r="C140" s="13" t="s">
        <v>123</v>
      </c>
      <c r="D140" s="10"/>
      <c r="E140" s="15"/>
      <c r="F140" s="24">
        <v>0</v>
      </c>
      <c r="G140" s="71"/>
      <c r="H140" s="24">
        <v>39653</v>
      </c>
      <c r="I140" s="72"/>
      <c r="J140" s="72"/>
      <c r="K140" s="15"/>
      <c r="L140" s="15"/>
      <c r="M140" s="2"/>
      <c r="N140" s="2"/>
    </row>
    <row r="141" spans="1:14" ht="15" customHeight="1">
      <c r="A141" s="46"/>
      <c r="B141" s="11"/>
      <c r="C141" s="13" t="s">
        <v>124</v>
      </c>
      <c r="D141" s="10"/>
      <c r="E141" s="15"/>
      <c r="F141" s="24">
        <v>0</v>
      </c>
      <c r="G141" s="71"/>
      <c r="H141" s="24">
        <v>47928</v>
      </c>
      <c r="I141" s="72"/>
      <c r="J141" s="72"/>
      <c r="K141" s="15"/>
      <c r="L141" s="15"/>
      <c r="M141" s="2"/>
      <c r="N141" s="2"/>
    </row>
    <row r="142" spans="1:14" ht="15" customHeight="1">
      <c r="A142" s="46"/>
      <c r="B142" s="11"/>
      <c r="C142" s="13" t="s">
        <v>125</v>
      </c>
      <c r="D142" s="10"/>
      <c r="E142" s="15"/>
      <c r="F142" s="24">
        <v>0</v>
      </c>
      <c r="G142" s="71"/>
      <c r="H142" s="24">
        <v>-30794</v>
      </c>
      <c r="I142" s="72"/>
      <c r="J142" s="72"/>
      <c r="K142" s="15"/>
      <c r="L142" s="15"/>
      <c r="M142" s="2"/>
      <c r="N142" s="2"/>
    </row>
    <row r="143" spans="1:14" ht="15" customHeight="1">
      <c r="A143" s="46"/>
      <c r="B143" s="11"/>
      <c r="C143" s="13" t="s">
        <v>126</v>
      </c>
      <c r="D143" s="10"/>
      <c r="E143" s="15"/>
      <c r="F143" s="24"/>
      <c r="G143" s="71"/>
      <c r="H143" s="24"/>
      <c r="I143" s="72"/>
      <c r="J143" s="72"/>
      <c r="K143" s="15"/>
      <c r="L143" s="15"/>
      <c r="M143" s="2"/>
      <c r="N143" s="2"/>
    </row>
    <row r="144" spans="1:14" ht="15" customHeight="1">
      <c r="A144" s="46"/>
      <c r="B144" s="11"/>
      <c r="C144" s="13"/>
      <c r="D144" s="13" t="s">
        <v>127</v>
      </c>
      <c r="E144" s="15"/>
      <c r="F144" s="24">
        <v>0</v>
      </c>
      <c r="G144" s="71"/>
      <c r="H144" s="24">
        <v>-4866</v>
      </c>
      <c r="I144" s="72"/>
      <c r="J144" s="72"/>
      <c r="K144" s="15"/>
      <c r="L144" s="15"/>
      <c r="M144" s="2"/>
      <c r="N144" s="2"/>
    </row>
    <row r="145" spans="2:14" ht="15" customHeight="1">
      <c r="B145" s="13"/>
      <c r="C145" s="13" t="s">
        <v>128</v>
      </c>
      <c r="D145" s="10"/>
      <c r="E145" s="15"/>
      <c r="F145" s="24">
        <v>0</v>
      </c>
      <c r="G145" s="71"/>
      <c r="H145" s="24">
        <v>-4586</v>
      </c>
      <c r="J145" s="2"/>
      <c r="K145" s="2"/>
      <c r="L145" s="2"/>
      <c r="M145" s="15"/>
      <c r="N145" s="2"/>
    </row>
    <row r="146" spans="2:12" ht="15" customHeight="1">
      <c r="B146" s="13"/>
      <c r="C146" s="13" t="s">
        <v>129</v>
      </c>
      <c r="D146" s="10"/>
      <c r="E146" s="15"/>
      <c r="F146" s="20">
        <v>10991</v>
      </c>
      <c r="G146" s="74"/>
      <c r="H146" s="20">
        <v>12128</v>
      </c>
      <c r="I146" s="24"/>
      <c r="J146" s="24"/>
      <c r="K146" s="70"/>
      <c r="L146" s="70"/>
    </row>
    <row r="147" spans="2:12" ht="15" customHeight="1" thickBot="1">
      <c r="B147" s="13"/>
      <c r="C147" s="13"/>
      <c r="D147" s="10"/>
      <c r="E147" s="15"/>
      <c r="F147" s="75">
        <f>SUM(F138:F146)</f>
        <v>10991</v>
      </c>
      <c r="G147" s="74"/>
      <c r="H147" s="75">
        <f>SUM(H138:H146)</f>
        <v>59565</v>
      </c>
      <c r="I147" s="24"/>
      <c r="J147" s="24"/>
      <c r="K147" s="70"/>
      <c r="L147" s="70"/>
    </row>
    <row r="148" spans="2:12" ht="15" customHeight="1" thickTop="1">
      <c r="B148" s="13"/>
      <c r="C148" s="13"/>
      <c r="F148" s="24"/>
      <c r="G148" s="71"/>
      <c r="H148" s="24"/>
      <c r="I148" s="24"/>
      <c r="J148" s="24"/>
      <c r="K148" s="70"/>
      <c r="L148" s="70"/>
    </row>
    <row r="149" spans="1:13" ht="15" customHeight="1">
      <c r="A149" s="46" t="s">
        <v>79</v>
      </c>
      <c r="B149" s="11" t="s">
        <v>130</v>
      </c>
      <c r="C149" s="10"/>
      <c r="D149" s="10"/>
      <c r="E149" s="15"/>
      <c r="F149" s="72"/>
      <c r="G149" s="73"/>
      <c r="H149" s="72"/>
      <c r="I149" s="72"/>
      <c r="J149" s="72"/>
      <c r="M149" s="70"/>
    </row>
    <row r="150" spans="2:10" ht="15" customHeight="1">
      <c r="B150" s="13" t="s">
        <v>131</v>
      </c>
      <c r="F150" s="24"/>
      <c r="G150" s="71"/>
      <c r="H150" s="24"/>
      <c r="I150" s="24"/>
      <c r="J150" s="24"/>
    </row>
    <row r="151" spans="2:12" ht="15" customHeight="1">
      <c r="B151" s="13"/>
      <c r="F151" s="24"/>
      <c r="G151" s="71"/>
      <c r="H151" s="24"/>
      <c r="I151" s="24"/>
      <c r="J151" s="24"/>
      <c r="K151" s="70"/>
      <c r="L151" s="70"/>
    </row>
    <row r="152" spans="1:13" ht="15" customHeight="1">
      <c r="A152" s="46" t="s">
        <v>81</v>
      </c>
      <c r="B152" s="11" t="s">
        <v>132</v>
      </c>
      <c r="C152" s="10"/>
      <c r="D152" s="10"/>
      <c r="E152" s="15"/>
      <c r="F152" s="72"/>
      <c r="G152" s="73"/>
      <c r="H152" s="72"/>
      <c r="I152" s="72"/>
      <c r="J152" s="72"/>
      <c r="M152" s="70"/>
    </row>
    <row r="153" spans="1:10" ht="15" customHeight="1">
      <c r="A153" s="2"/>
      <c r="B153" s="2" t="s">
        <v>133</v>
      </c>
      <c r="F153" s="24"/>
      <c r="G153" s="71"/>
      <c r="H153" s="24"/>
      <c r="I153" s="24"/>
      <c r="J153" s="24"/>
    </row>
    <row r="154" spans="2:10" ht="15" customHeight="1">
      <c r="B154" s="2" t="s">
        <v>134</v>
      </c>
      <c r="F154" s="24"/>
      <c r="G154" s="71"/>
      <c r="H154" s="24"/>
      <c r="I154" s="24"/>
      <c r="J154" s="24"/>
    </row>
    <row r="155" spans="2:12" ht="15" customHeight="1">
      <c r="B155" s="13"/>
      <c r="F155" s="24"/>
      <c r="G155" s="71"/>
      <c r="H155" s="24"/>
      <c r="I155" s="24"/>
      <c r="J155" s="24"/>
      <c r="K155" s="70"/>
      <c r="L155" s="70"/>
    </row>
    <row r="156" spans="1:13" ht="15" customHeight="1">
      <c r="A156" s="46" t="s">
        <v>83</v>
      </c>
      <c r="B156" s="11" t="s">
        <v>135</v>
      </c>
      <c r="C156" s="10"/>
      <c r="D156" s="10"/>
      <c r="E156" s="15"/>
      <c r="F156" s="72"/>
      <c r="G156" s="73"/>
      <c r="H156" s="72"/>
      <c r="I156" s="72"/>
      <c r="J156" s="72"/>
      <c r="M156" s="70"/>
    </row>
    <row r="157" spans="1:10" ht="15" customHeight="1">
      <c r="A157" s="2"/>
      <c r="B157" s="2" t="s">
        <v>136</v>
      </c>
      <c r="F157" s="24"/>
      <c r="G157" s="71"/>
      <c r="H157" s="24"/>
      <c r="I157" s="24"/>
      <c r="J157" s="24"/>
    </row>
    <row r="158" spans="2:12" ht="15" customHeight="1">
      <c r="B158" s="13"/>
      <c r="F158" s="24"/>
      <c r="G158" s="71"/>
      <c r="H158" s="24"/>
      <c r="I158" s="24"/>
      <c r="J158" s="24"/>
      <c r="K158" s="70"/>
      <c r="L158" s="70"/>
    </row>
    <row r="159" spans="1:13" ht="15" customHeight="1">
      <c r="A159" s="46" t="s">
        <v>92</v>
      </c>
      <c r="B159" s="11" t="s">
        <v>137</v>
      </c>
      <c r="C159" s="10"/>
      <c r="D159" s="10"/>
      <c r="E159" s="15"/>
      <c r="F159" s="72"/>
      <c r="G159" s="73"/>
      <c r="H159" s="72"/>
      <c r="I159" s="72"/>
      <c r="J159" s="72"/>
      <c r="M159" s="70"/>
    </row>
    <row r="160" spans="1:10" ht="15" customHeight="1">
      <c r="A160" s="2"/>
      <c r="B160" s="13" t="s">
        <v>138</v>
      </c>
      <c r="F160" s="24"/>
      <c r="G160" s="71"/>
      <c r="H160" s="24"/>
      <c r="I160" s="24"/>
      <c r="J160" s="24"/>
    </row>
    <row r="161" spans="2:12" ht="15" customHeight="1">
      <c r="B161" s="13"/>
      <c r="F161" s="24"/>
      <c r="G161" s="71"/>
      <c r="H161" s="24"/>
      <c r="I161" s="24"/>
      <c r="J161" s="24"/>
      <c r="K161" s="70"/>
      <c r="L161" s="70"/>
    </row>
    <row r="162" spans="1:13" ht="15" customHeight="1">
      <c r="A162" s="46" t="s">
        <v>99</v>
      </c>
      <c r="B162" s="11" t="s">
        <v>139</v>
      </c>
      <c r="C162" s="10"/>
      <c r="D162" s="10"/>
      <c r="E162" s="15"/>
      <c r="F162" s="72"/>
      <c r="G162" s="73"/>
      <c r="H162" s="72"/>
      <c r="I162" s="72"/>
      <c r="J162" s="72"/>
      <c r="M162" s="70"/>
    </row>
    <row r="163" spans="1:10" ht="15" customHeight="1">
      <c r="A163" s="2"/>
      <c r="B163" s="13" t="s">
        <v>140</v>
      </c>
      <c r="F163" s="24"/>
      <c r="G163" s="71"/>
      <c r="H163" s="24"/>
      <c r="I163" s="24"/>
      <c r="J163" s="24"/>
    </row>
    <row r="164" spans="2:12" ht="15" customHeight="1">
      <c r="B164" s="13"/>
      <c r="F164" s="24"/>
      <c r="G164" s="71"/>
      <c r="H164" s="24"/>
      <c r="I164" s="24"/>
      <c r="J164" s="24"/>
      <c r="K164" s="70"/>
      <c r="L164" s="70"/>
    </row>
    <row r="165" spans="1:13" ht="15" customHeight="1">
      <c r="A165" s="46" t="s">
        <v>101</v>
      </c>
      <c r="B165" s="11" t="s">
        <v>141</v>
      </c>
      <c r="C165" s="10"/>
      <c r="D165" s="10"/>
      <c r="E165" s="15"/>
      <c r="F165" s="72"/>
      <c r="G165" s="73"/>
      <c r="H165" s="72"/>
      <c r="I165" s="72"/>
      <c r="J165" s="72"/>
      <c r="M165" s="70"/>
    </row>
    <row r="166" spans="1:10" ht="15" customHeight="1">
      <c r="A166" s="2"/>
      <c r="B166" s="13" t="s">
        <v>142</v>
      </c>
      <c r="F166" s="24"/>
      <c r="G166" s="71"/>
      <c r="H166" s="24"/>
      <c r="I166" s="24"/>
      <c r="J166" s="24"/>
    </row>
    <row r="167" spans="2:12" ht="15" customHeight="1">
      <c r="B167" s="13"/>
      <c r="F167" s="24"/>
      <c r="G167" s="71"/>
      <c r="H167" s="24"/>
      <c r="I167" s="24"/>
      <c r="J167" s="24"/>
      <c r="K167" s="70"/>
      <c r="L167" s="70"/>
    </row>
    <row r="168" spans="1:13" ht="15" customHeight="1">
      <c r="A168" s="46" t="s">
        <v>107</v>
      </c>
      <c r="B168" s="11" t="s">
        <v>143</v>
      </c>
      <c r="C168" s="10"/>
      <c r="D168" s="10"/>
      <c r="E168" s="15"/>
      <c r="F168" s="72"/>
      <c r="G168" s="73"/>
      <c r="H168" s="72"/>
      <c r="I168" s="72"/>
      <c r="J168" s="72"/>
      <c r="M168" s="70"/>
    </row>
    <row r="169" spans="1:10" ht="15" customHeight="1">
      <c r="A169" s="2"/>
      <c r="B169" s="13" t="s">
        <v>144</v>
      </c>
      <c r="F169" s="24"/>
      <c r="G169" s="71"/>
      <c r="H169" s="24"/>
      <c r="I169" s="24"/>
      <c r="J169" s="24"/>
    </row>
    <row r="170" spans="2:12" ht="15" customHeight="1">
      <c r="B170" s="13"/>
      <c r="F170" s="24"/>
      <c r="G170" s="71"/>
      <c r="H170" s="24"/>
      <c r="I170" s="24"/>
      <c r="J170" s="24"/>
      <c r="K170" s="70"/>
      <c r="L170" s="70"/>
    </row>
    <row r="171" spans="1:13" ht="15" customHeight="1">
      <c r="A171" s="46" t="s">
        <v>109</v>
      </c>
      <c r="B171" s="11" t="s">
        <v>145</v>
      </c>
      <c r="C171" s="10"/>
      <c r="D171" s="10"/>
      <c r="E171" s="15"/>
      <c r="F171" s="72"/>
      <c r="G171" s="73"/>
      <c r="H171" s="72"/>
      <c r="I171" s="72"/>
      <c r="J171" s="72"/>
      <c r="M171" s="70"/>
    </row>
    <row r="172" spans="1:10" ht="15" customHeight="1">
      <c r="A172" s="63"/>
      <c r="B172" s="13" t="s">
        <v>146</v>
      </c>
      <c r="F172" s="24"/>
      <c r="G172" s="71"/>
      <c r="H172" s="24"/>
      <c r="I172" s="24"/>
      <c r="J172" s="24"/>
    </row>
    <row r="173" spans="1:10" ht="15" customHeight="1">
      <c r="A173" s="2"/>
      <c r="B173" s="2" t="s">
        <v>147</v>
      </c>
      <c r="F173" s="24"/>
      <c r="G173" s="71"/>
      <c r="H173" s="24"/>
      <c r="I173" s="24"/>
      <c r="J173" s="24"/>
    </row>
    <row r="174" spans="1:12" ht="15" customHeight="1">
      <c r="A174" s="2"/>
      <c r="B174" s="2"/>
      <c r="F174" s="24"/>
      <c r="G174" s="71"/>
      <c r="H174" s="24"/>
      <c r="I174" s="24"/>
      <c r="J174" s="24"/>
      <c r="K174" s="70"/>
      <c r="L174" s="70"/>
    </row>
    <row r="175" spans="1:13" ht="15" customHeight="1">
      <c r="A175" s="46" t="s">
        <v>111</v>
      </c>
      <c r="B175" s="11" t="s">
        <v>148</v>
      </c>
      <c r="C175" s="10"/>
      <c r="D175" s="10"/>
      <c r="E175" s="15"/>
      <c r="F175" s="72"/>
      <c r="G175" s="73"/>
      <c r="H175" s="72"/>
      <c r="I175" s="72"/>
      <c r="J175" s="72"/>
      <c r="M175" s="70"/>
    </row>
    <row r="176" spans="1:10" ht="15" customHeight="1">
      <c r="A176" s="63"/>
      <c r="B176" s="13" t="s">
        <v>149</v>
      </c>
      <c r="F176" s="24"/>
      <c r="G176" s="71"/>
      <c r="I176" s="24"/>
      <c r="J176" s="24"/>
    </row>
    <row r="177" spans="1:12" ht="15" customHeight="1">
      <c r="A177" s="63"/>
      <c r="B177" s="13"/>
      <c r="F177" s="24"/>
      <c r="G177" s="71"/>
      <c r="H177" s="76"/>
      <c r="I177" s="24"/>
      <c r="J177" s="24"/>
      <c r="K177" s="70"/>
      <c r="L177" s="70"/>
    </row>
    <row r="178" spans="1:10" ht="15" customHeight="1">
      <c r="A178" s="46" t="s">
        <v>113</v>
      </c>
      <c r="B178" s="11" t="s">
        <v>150</v>
      </c>
      <c r="C178" s="10"/>
      <c r="D178" s="10"/>
      <c r="E178" s="15"/>
      <c r="F178" s="72"/>
      <c r="G178" s="73"/>
      <c r="H178" s="72"/>
      <c r="I178" s="72"/>
      <c r="J178" s="72"/>
    </row>
    <row r="179" spans="1:10" ht="15" customHeight="1">
      <c r="A179" s="2"/>
      <c r="B179" s="2"/>
      <c r="F179" s="77" t="s">
        <v>19</v>
      </c>
      <c r="G179" s="78"/>
      <c r="H179" s="79" t="s">
        <v>0</v>
      </c>
      <c r="I179" s="24"/>
      <c r="J179" s="24"/>
    </row>
    <row r="180" spans="2:10" ht="15" customHeight="1">
      <c r="B180" s="13" t="s">
        <v>0</v>
      </c>
      <c r="F180" s="24"/>
      <c r="G180" s="71"/>
      <c r="H180" s="24"/>
      <c r="I180" s="24"/>
      <c r="J180" s="24"/>
    </row>
    <row r="181" spans="2:10" ht="15" customHeight="1">
      <c r="B181" s="13"/>
      <c r="C181" s="11" t="s">
        <v>151</v>
      </c>
      <c r="D181" s="13"/>
      <c r="F181" s="24"/>
      <c r="G181" s="71"/>
      <c r="H181" s="24"/>
      <c r="I181" s="24"/>
      <c r="J181" s="24"/>
    </row>
    <row r="182" spans="2:10" ht="15" customHeight="1">
      <c r="B182" s="13"/>
      <c r="E182" s="49" t="s">
        <v>9</v>
      </c>
      <c r="F182" s="24">
        <v>261845</v>
      </c>
      <c r="G182" s="71"/>
      <c r="H182" s="24"/>
      <c r="I182" s="24"/>
      <c r="J182" s="24"/>
    </row>
    <row r="183" spans="2:10" ht="15" customHeight="1">
      <c r="B183" s="13"/>
      <c r="E183" s="49" t="s">
        <v>152</v>
      </c>
      <c r="F183" s="24">
        <v>63448</v>
      </c>
      <c r="G183" s="71"/>
      <c r="H183" s="24"/>
      <c r="I183" s="24"/>
      <c r="J183" s="24"/>
    </row>
    <row r="184" spans="2:10" ht="15" customHeight="1">
      <c r="B184" s="13"/>
      <c r="F184" s="80">
        <f>SUM(F182:F183)</f>
        <v>325293</v>
      </c>
      <c r="G184" s="71"/>
      <c r="H184" s="24"/>
      <c r="I184" s="24"/>
      <c r="J184" s="24"/>
    </row>
    <row r="185" spans="2:10" ht="15" customHeight="1">
      <c r="B185" s="13"/>
      <c r="C185" s="11" t="s">
        <v>153</v>
      </c>
      <c r="D185" s="13"/>
      <c r="F185" s="24"/>
      <c r="G185" s="71"/>
      <c r="H185" s="24"/>
      <c r="I185" s="24"/>
      <c r="J185" s="24"/>
    </row>
    <row r="186" spans="2:10" ht="15" customHeight="1">
      <c r="B186" s="13"/>
      <c r="E186" s="49" t="s">
        <v>9</v>
      </c>
      <c r="F186" s="24">
        <v>8162</v>
      </c>
      <c r="G186" s="71"/>
      <c r="H186" s="24"/>
      <c r="I186" s="24"/>
      <c r="J186" s="24"/>
    </row>
    <row r="187" spans="2:10" ht="15" customHeight="1">
      <c r="B187" s="13"/>
      <c r="E187" s="49" t="s">
        <v>152</v>
      </c>
      <c r="F187" s="24">
        <v>0</v>
      </c>
      <c r="G187" s="71"/>
      <c r="H187" s="24"/>
      <c r="I187" s="24"/>
      <c r="J187" s="24"/>
    </row>
    <row r="188" spans="2:10" ht="15" customHeight="1">
      <c r="B188" s="13"/>
      <c r="F188" s="80">
        <f>SUM(F186:F187)</f>
        <v>8162</v>
      </c>
      <c r="G188" s="71"/>
      <c r="H188" s="24"/>
      <c r="I188" s="24"/>
      <c r="J188" s="24"/>
    </row>
    <row r="189" spans="2:10" ht="15" customHeight="1">
      <c r="B189" s="13"/>
      <c r="C189" s="13"/>
      <c r="D189" s="13"/>
      <c r="F189" s="20"/>
      <c r="G189" s="71"/>
      <c r="H189" s="24"/>
      <c r="I189" s="24"/>
      <c r="J189" s="24"/>
    </row>
    <row r="190" spans="2:10" ht="15" customHeight="1">
      <c r="B190" s="13" t="s">
        <v>154</v>
      </c>
      <c r="C190" s="13"/>
      <c r="D190" s="13"/>
      <c r="F190" s="20"/>
      <c r="G190" s="71"/>
      <c r="H190" s="24"/>
      <c r="I190" s="24"/>
      <c r="J190" s="24"/>
    </row>
    <row r="191" spans="2:12" ht="15" customHeight="1">
      <c r="B191" s="13" t="s">
        <v>155</v>
      </c>
      <c r="C191" s="12"/>
      <c r="D191" s="12"/>
      <c r="E191" s="12"/>
      <c r="F191" s="24"/>
      <c r="G191" s="71"/>
      <c r="H191" s="24"/>
      <c r="I191" s="24"/>
      <c r="J191" s="24"/>
      <c r="K191" s="70"/>
      <c r="L191" s="70"/>
    </row>
    <row r="192" spans="2:12" ht="15" customHeight="1">
      <c r="B192" s="13"/>
      <c r="C192" s="12"/>
      <c r="D192" s="12"/>
      <c r="E192" s="12"/>
      <c r="F192" s="24"/>
      <c r="G192" s="71"/>
      <c r="H192" s="24"/>
      <c r="I192" s="24"/>
      <c r="J192" s="24"/>
      <c r="K192" s="70"/>
      <c r="L192" s="70"/>
    </row>
    <row r="193" spans="1:10" ht="15" customHeight="1">
      <c r="A193" s="46" t="s">
        <v>156</v>
      </c>
      <c r="B193" s="11" t="s">
        <v>157</v>
      </c>
      <c r="C193" s="81"/>
      <c r="D193" s="81"/>
      <c r="E193" s="81"/>
      <c r="F193" s="72"/>
      <c r="G193" s="73"/>
      <c r="H193" s="72"/>
      <c r="I193" s="72"/>
      <c r="J193" s="72"/>
    </row>
    <row r="194" spans="2:10" ht="15" customHeight="1">
      <c r="B194" s="2" t="s">
        <v>158</v>
      </c>
      <c r="C194" s="12"/>
      <c r="D194" s="12"/>
      <c r="E194" s="12"/>
      <c r="F194" s="24"/>
      <c r="G194" s="71"/>
      <c r="H194" s="24"/>
      <c r="I194" s="24"/>
      <c r="J194" s="24"/>
    </row>
    <row r="195" spans="2:10" ht="15" customHeight="1">
      <c r="B195" s="2" t="s">
        <v>159</v>
      </c>
      <c r="C195" s="12"/>
      <c r="D195" s="12"/>
      <c r="E195" s="12"/>
      <c r="F195" s="24"/>
      <c r="G195" s="71"/>
      <c r="H195" s="24"/>
      <c r="I195" s="24"/>
      <c r="J195" s="24"/>
    </row>
    <row r="196" spans="2:10" ht="15" customHeight="1">
      <c r="B196" s="2" t="s">
        <v>160</v>
      </c>
      <c r="C196" s="12"/>
      <c r="D196" s="12"/>
      <c r="E196" s="12"/>
      <c r="F196" s="24"/>
      <c r="G196" s="71"/>
      <c r="H196" s="24"/>
      <c r="I196" s="24"/>
      <c r="J196" s="24"/>
    </row>
    <row r="197" spans="2:10" ht="15" customHeight="1">
      <c r="B197" s="2"/>
      <c r="C197" s="12"/>
      <c r="D197" s="12"/>
      <c r="E197" s="12"/>
      <c r="F197" s="24"/>
      <c r="G197" s="71"/>
      <c r="H197" s="24"/>
      <c r="I197" s="24"/>
      <c r="J197" s="24"/>
    </row>
    <row r="198" spans="2:10" ht="15" customHeight="1">
      <c r="B198" s="2" t="s">
        <v>161</v>
      </c>
      <c r="C198" s="12"/>
      <c r="D198" s="12"/>
      <c r="E198" s="12"/>
      <c r="F198" s="24"/>
      <c r="G198" s="71"/>
      <c r="H198" s="24"/>
      <c r="I198" s="24"/>
      <c r="J198" s="24"/>
    </row>
    <row r="199" spans="2:10" ht="15" customHeight="1">
      <c r="B199" s="2" t="s">
        <v>162</v>
      </c>
      <c r="C199" s="12"/>
      <c r="D199" s="12"/>
      <c r="E199" s="12"/>
      <c r="F199" s="24"/>
      <c r="G199" s="71"/>
      <c r="H199" s="24"/>
      <c r="I199" s="24"/>
      <c r="J199" s="24"/>
    </row>
    <row r="200" spans="2:10" ht="15" customHeight="1">
      <c r="B200" s="2" t="s">
        <v>163</v>
      </c>
      <c r="C200" s="12"/>
      <c r="D200" s="12"/>
      <c r="E200" s="12"/>
      <c r="F200" s="24"/>
      <c r="G200" s="71"/>
      <c r="H200" s="24"/>
      <c r="I200" s="24"/>
      <c r="J200" s="24"/>
    </row>
    <row r="201" spans="2:10" ht="15" customHeight="1">
      <c r="B201" s="2" t="s">
        <v>164</v>
      </c>
      <c r="C201" s="12"/>
      <c r="D201" s="12"/>
      <c r="E201" s="12"/>
      <c r="F201" s="24"/>
      <c r="G201" s="71"/>
      <c r="H201" s="24"/>
      <c r="I201" s="24"/>
      <c r="J201" s="24"/>
    </row>
    <row r="202" spans="2:12" ht="15" customHeight="1">
      <c r="B202" s="2"/>
      <c r="C202" s="12"/>
      <c r="D202" s="12"/>
      <c r="E202" s="12"/>
      <c r="F202" s="24"/>
      <c r="G202" s="71"/>
      <c r="H202" s="24"/>
      <c r="I202" s="24"/>
      <c r="J202" s="24"/>
      <c r="K202" s="70"/>
      <c r="L202" s="70"/>
    </row>
    <row r="203" spans="1:10" ht="15" customHeight="1">
      <c r="A203" s="46" t="s">
        <v>165</v>
      </c>
      <c r="B203" s="15" t="s">
        <v>166</v>
      </c>
      <c r="C203" s="81"/>
      <c r="D203" s="81"/>
      <c r="E203" s="81"/>
      <c r="F203" s="72"/>
      <c r="G203" s="73"/>
      <c r="H203" s="72"/>
      <c r="I203" s="72"/>
      <c r="J203" s="72"/>
    </row>
    <row r="204" spans="2:10" ht="15" customHeight="1">
      <c r="B204" s="13" t="s">
        <v>167</v>
      </c>
      <c r="C204" s="12"/>
      <c r="D204" s="12"/>
      <c r="E204" s="12"/>
      <c r="F204" s="24"/>
      <c r="G204" s="71"/>
      <c r="H204" s="24"/>
      <c r="I204" s="24"/>
      <c r="J204" s="24"/>
    </row>
    <row r="205" spans="2:12" ht="15" customHeight="1">
      <c r="B205" s="13"/>
      <c r="C205" s="12"/>
      <c r="D205" s="12"/>
      <c r="E205" s="12"/>
      <c r="F205" s="24"/>
      <c r="G205" s="71"/>
      <c r="H205" s="24"/>
      <c r="I205" s="24"/>
      <c r="J205" s="24"/>
      <c r="K205" s="70"/>
      <c r="L205" s="70"/>
    </row>
    <row r="206" spans="1:10" ht="15" customHeight="1">
      <c r="A206" s="46" t="s">
        <v>168</v>
      </c>
      <c r="B206" s="11" t="s">
        <v>169</v>
      </c>
      <c r="C206" s="81"/>
      <c r="D206" s="81"/>
      <c r="E206" s="81"/>
      <c r="F206" s="72"/>
      <c r="G206" s="73"/>
      <c r="H206" s="72"/>
      <c r="I206" s="72"/>
      <c r="J206" s="72"/>
    </row>
    <row r="207" spans="1:13" ht="15" customHeight="1">
      <c r="A207" s="63"/>
      <c r="B207" s="13" t="s">
        <v>170</v>
      </c>
      <c r="C207" s="12"/>
      <c r="D207" s="12"/>
      <c r="E207" s="12"/>
      <c r="F207" s="24"/>
      <c r="G207" s="71"/>
      <c r="H207" s="24"/>
      <c r="I207" s="24"/>
      <c r="J207" s="24"/>
      <c r="M207" s="70"/>
    </row>
    <row r="208" spans="1:10" ht="15" customHeight="1">
      <c r="A208" s="63"/>
      <c r="B208" s="13" t="s">
        <v>171</v>
      </c>
      <c r="C208" s="12"/>
      <c r="D208" s="12"/>
      <c r="E208" s="12"/>
      <c r="F208" s="24"/>
      <c r="G208" s="71"/>
      <c r="H208" s="24"/>
      <c r="I208" s="24"/>
      <c r="J208" s="24"/>
    </row>
    <row r="209" spans="1:10" ht="15" customHeight="1">
      <c r="A209" s="63"/>
      <c r="B209" s="13" t="s">
        <v>172</v>
      </c>
      <c r="C209" s="12"/>
      <c r="D209" s="12"/>
      <c r="E209" s="12"/>
      <c r="F209" s="24"/>
      <c r="G209" s="71"/>
      <c r="H209" s="24"/>
      <c r="I209" s="24"/>
      <c r="J209" s="24"/>
    </row>
    <row r="210" spans="1:10" ht="15" customHeight="1">
      <c r="A210" s="63"/>
      <c r="B210" s="13" t="s">
        <v>173</v>
      </c>
      <c r="C210" s="12"/>
      <c r="D210" s="12"/>
      <c r="E210" s="12"/>
      <c r="F210" s="24"/>
      <c r="G210" s="71"/>
      <c r="H210" s="24"/>
      <c r="I210" s="24"/>
      <c r="J210" s="24"/>
    </row>
    <row r="211" spans="1:10" ht="15" customHeight="1">
      <c r="A211" s="63"/>
      <c r="B211" s="13"/>
      <c r="C211" s="12"/>
      <c r="D211" s="12"/>
      <c r="E211" s="12"/>
      <c r="F211" s="24"/>
      <c r="G211" s="71"/>
      <c r="H211" s="24"/>
      <c r="I211" s="24"/>
      <c r="J211" s="24"/>
    </row>
    <row r="212" spans="1:10" ht="15" customHeight="1">
      <c r="A212" s="63"/>
      <c r="B212" s="13" t="s">
        <v>174</v>
      </c>
      <c r="C212" s="12"/>
      <c r="D212" s="12"/>
      <c r="E212" s="12"/>
      <c r="F212" s="24"/>
      <c r="G212" s="71"/>
      <c r="H212" s="24"/>
      <c r="I212" s="24"/>
      <c r="J212" s="24"/>
    </row>
    <row r="213" spans="1:10" ht="15" customHeight="1">
      <c r="A213" s="63"/>
      <c r="B213" s="13" t="s">
        <v>175</v>
      </c>
      <c r="C213" s="12"/>
      <c r="D213" s="12"/>
      <c r="E213" s="12"/>
      <c r="F213" s="24"/>
      <c r="G213" s="71"/>
      <c r="H213" s="24"/>
      <c r="I213" s="24"/>
      <c r="J213" s="24"/>
    </row>
    <row r="214" spans="1:10" ht="15" customHeight="1">
      <c r="A214" s="63"/>
      <c r="B214" s="13" t="s">
        <v>176</v>
      </c>
      <c r="C214" s="12"/>
      <c r="D214" s="12"/>
      <c r="E214" s="12"/>
      <c r="F214" s="24"/>
      <c r="G214" s="71"/>
      <c r="H214" s="24"/>
      <c r="I214" s="24"/>
      <c r="J214" s="24"/>
    </row>
    <row r="215" spans="1:10" ht="15" customHeight="1">
      <c r="A215" s="63"/>
      <c r="B215" s="13" t="s">
        <v>177</v>
      </c>
      <c r="C215" s="12"/>
      <c r="D215" s="12"/>
      <c r="E215" s="12"/>
      <c r="F215" s="24"/>
      <c r="G215" s="71"/>
      <c r="H215" s="24"/>
      <c r="I215" s="24"/>
      <c r="J215" s="24"/>
    </row>
    <row r="216" spans="1:10" ht="15" customHeight="1">
      <c r="A216" s="63"/>
      <c r="B216" s="13"/>
      <c r="C216" s="12"/>
      <c r="D216" s="12"/>
      <c r="E216" s="12"/>
      <c r="F216" s="24"/>
      <c r="G216" s="71"/>
      <c r="H216" s="24"/>
      <c r="I216" s="24"/>
      <c r="J216" s="24"/>
    </row>
    <row r="217" spans="2:12" ht="15" customHeight="1">
      <c r="B217" s="13"/>
      <c r="C217" s="12"/>
      <c r="D217" s="12"/>
      <c r="E217" s="12"/>
      <c r="F217" s="24"/>
      <c r="G217" s="71"/>
      <c r="H217" s="24"/>
      <c r="I217" s="24"/>
      <c r="J217" s="24"/>
      <c r="K217" s="24"/>
      <c r="L217" s="24"/>
    </row>
    <row r="218" spans="1:12" ht="15" customHeight="1">
      <c r="A218" s="46" t="s">
        <v>178</v>
      </c>
      <c r="B218" s="81" t="s">
        <v>179</v>
      </c>
      <c r="C218" s="12"/>
      <c r="D218" s="12"/>
      <c r="E218" s="12"/>
      <c r="F218" s="24"/>
      <c r="G218" s="24"/>
      <c r="H218" s="24"/>
      <c r="I218" s="24"/>
      <c r="J218" s="24"/>
      <c r="K218" s="79"/>
      <c r="L218" s="2"/>
    </row>
    <row r="219" spans="2:12" ht="15" customHeight="1">
      <c r="B219" s="12"/>
      <c r="C219" s="12"/>
      <c r="D219" s="12"/>
      <c r="E219" s="12"/>
      <c r="F219" s="79"/>
      <c r="G219" s="79"/>
      <c r="H219" s="79" t="s">
        <v>180</v>
      </c>
      <c r="I219" s="79"/>
      <c r="J219" s="79" t="s">
        <v>181</v>
      </c>
      <c r="K219" s="79"/>
      <c r="L219" s="2"/>
    </row>
    <row r="220" spans="2:12" ht="15" customHeight="1">
      <c r="B220" s="12"/>
      <c r="C220" s="12"/>
      <c r="D220" s="12"/>
      <c r="E220" s="12"/>
      <c r="F220" s="82" t="s">
        <v>182</v>
      </c>
      <c r="G220" s="77"/>
      <c r="H220" s="82" t="s">
        <v>183</v>
      </c>
      <c r="I220" s="79"/>
      <c r="J220" s="82" t="s">
        <v>184</v>
      </c>
      <c r="K220" s="79"/>
      <c r="L220" s="2"/>
    </row>
    <row r="221" spans="2:12" ht="15" customHeight="1">
      <c r="B221" s="12"/>
      <c r="C221" s="12"/>
      <c r="D221" s="12"/>
      <c r="E221" s="12"/>
      <c r="F221" s="79" t="s">
        <v>19</v>
      </c>
      <c r="G221" s="79"/>
      <c r="H221" s="79" t="s">
        <v>19</v>
      </c>
      <c r="I221" s="79"/>
      <c r="J221" s="79" t="s">
        <v>19</v>
      </c>
      <c r="K221" s="24"/>
      <c r="L221" s="2"/>
    </row>
    <row r="222" spans="2:12" ht="15" customHeight="1">
      <c r="B222" s="12"/>
      <c r="C222" s="12"/>
      <c r="D222" s="12"/>
      <c r="E222" s="12"/>
      <c r="F222" s="24"/>
      <c r="G222" s="24"/>
      <c r="H222" s="24"/>
      <c r="I222" s="24"/>
      <c r="J222" s="24"/>
      <c r="K222" s="24"/>
      <c r="L222" s="2"/>
    </row>
    <row r="223" spans="2:12" ht="15" customHeight="1">
      <c r="B223" s="12"/>
      <c r="C223" s="12"/>
      <c r="D223" s="12"/>
      <c r="E223" s="12" t="s">
        <v>185</v>
      </c>
      <c r="F223" s="24">
        <v>103212</v>
      </c>
      <c r="G223" s="24"/>
      <c r="H223" s="24">
        <v>23</v>
      </c>
      <c r="I223" s="24"/>
      <c r="J223" s="24">
        <v>199578</v>
      </c>
      <c r="K223" s="24"/>
      <c r="L223" s="2"/>
    </row>
    <row r="224" spans="2:12" ht="15" customHeight="1">
      <c r="B224" s="12"/>
      <c r="C224" s="12"/>
      <c r="D224" s="12"/>
      <c r="E224" s="12" t="s">
        <v>186</v>
      </c>
      <c r="F224" s="24">
        <v>6500</v>
      </c>
      <c r="G224" s="24"/>
      <c r="H224" s="24">
        <v>-19293</v>
      </c>
      <c r="I224" s="24"/>
      <c r="J224" s="24">
        <v>109002</v>
      </c>
      <c r="K224" s="24"/>
      <c r="L224" s="2"/>
    </row>
    <row r="225" spans="2:12" ht="15" customHeight="1">
      <c r="B225" s="12"/>
      <c r="C225" s="12"/>
      <c r="D225" s="12"/>
      <c r="E225" s="12" t="s">
        <v>187</v>
      </c>
      <c r="F225" s="24">
        <v>24091</v>
      </c>
      <c r="G225" s="24"/>
      <c r="H225" s="24">
        <v>7641</v>
      </c>
      <c r="I225" s="24"/>
      <c r="J225" s="24">
        <v>61843</v>
      </c>
      <c r="K225" s="24"/>
      <c r="L225" s="2"/>
    </row>
    <row r="226" spans="2:12" ht="15" customHeight="1">
      <c r="B226" s="12"/>
      <c r="C226" s="12"/>
      <c r="D226" s="12"/>
      <c r="E226" s="12" t="s">
        <v>188</v>
      </c>
      <c r="F226" s="24">
        <v>104188</v>
      </c>
      <c r="G226" s="24"/>
      <c r="H226" s="24">
        <v>-2724</v>
      </c>
      <c r="I226" s="24"/>
      <c r="J226" s="24">
        <v>139325</v>
      </c>
      <c r="K226" s="24"/>
      <c r="L226" s="2"/>
    </row>
    <row r="227" spans="2:12" ht="15" customHeight="1">
      <c r="B227" s="12"/>
      <c r="C227" s="12"/>
      <c r="D227" s="12"/>
      <c r="E227" s="12" t="s">
        <v>189</v>
      </c>
      <c r="F227" s="24">
        <v>30910</v>
      </c>
      <c r="G227" s="24"/>
      <c r="H227" s="24">
        <v>-10755</v>
      </c>
      <c r="I227" s="24"/>
      <c r="J227" s="24">
        <v>174638</v>
      </c>
      <c r="K227" s="24"/>
      <c r="L227" s="2"/>
    </row>
    <row r="228" spans="2:12" ht="15" customHeight="1" thickBot="1">
      <c r="B228" s="12"/>
      <c r="C228" s="12"/>
      <c r="D228" s="12"/>
      <c r="E228" s="12"/>
      <c r="F228" s="75">
        <f>SUM(F223:F227)</f>
        <v>268901</v>
      </c>
      <c r="G228" s="20"/>
      <c r="H228" s="75">
        <f>SUM(H223:H227)</f>
        <v>-25108</v>
      </c>
      <c r="I228" s="24"/>
      <c r="J228" s="75">
        <f>SUM(J223:J227)</f>
        <v>684386</v>
      </c>
      <c r="K228" s="24"/>
      <c r="L228" s="24"/>
    </row>
    <row r="229" spans="1:14" s="15" customFormat="1" ht="15" customHeight="1" thickTop="1">
      <c r="A229" s="1"/>
      <c r="B229" s="12"/>
      <c r="C229" s="12"/>
      <c r="D229" s="12"/>
      <c r="E229" s="12"/>
      <c r="F229" s="24"/>
      <c r="G229" s="24"/>
      <c r="H229" s="24"/>
      <c r="I229" s="24"/>
      <c r="J229" s="24"/>
      <c r="K229" s="72"/>
      <c r="L229" s="72"/>
      <c r="M229" s="70"/>
      <c r="N229" s="70"/>
    </row>
    <row r="230" spans="1:12" ht="15" customHeight="1">
      <c r="A230" s="46" t="s">
        <v>190</v>
      </c>
      <c r="B230" s="81" t="s">
        <v>191</v>
      </c>
      <c r="C230" s="81"/>
      <c r="D230" s="81"/>
      <c r="E230" s="81"/>
      <c r="F230" s="72"/>
      <c r="G230" s="72"/>
      <c r="H230" s="72"/>
      <c r="I230" s="72"/>
      <c r="J230" s="72"/>
      <c r="K230" s="24"/>
      <c r="L230" s="24"/>
    </row>
    <row r="231" spans="2:12" ht="15" customHeight="1">
      <c r="B231" s="12" t="s">
        <v>192</v>
      </c>
      <c r="C231" s="12"/>
      <c r="D231" s="12"/>
      <c r="E231" s="12"/>
      <c r="F231" s="24"/>
      <c r="G231" s="24"/>
      <c r="H231" s="24"/>
      <c r="I231" s="24"/>
      <c r="J231" s="24"/>
      <c r="K231" s="24"/>
      <c r="L231" s="24"/>
    </row>
    <row r="232" spans="2:12" ht="15" customHeight="1">
      <c r="B232" s="12" t="s">
        <v>193</v>
      </c>
      <c r="C232" s="12"/>
      <c r="D232" s="12"/>
      <c r="E232" s="12"/>
      <c r="F232" s="24"/>
      <c r="G232" s="24"/>
      <c r="H232" s="24"/>
      <c r="I232" s="24"/>
      <c r="J232" s="24"/>
      <c r="K232" s="24"/>
      <c r="L232" s="24"/>
    </row>
    <row r="233" spans="2:13" ht="15" customHeight="1">
      <c r="B233" s="12" t="s">
        <v>194</v>
      </c>
      <c r="C233" s="12"/>
      <c r="D233" s="12"/>
      <c r="E233" s="12"/>
      <c r="F233" s="24"/>
      <c r="G233" s="24"/>
      <c r="H233" s="24"/>
      <c r="I233" s="24"/>
      <c r="J233" s="24"/>
      <c r="K233" s="72"/>
      <c r="L233" s="72"/>
      <c r="M233" s="70"/>
    </row>
    <row r="234" spans="2:13" ht="15" customHeight="1">
      <c r="B234" s="12"/>
      <c r="C234" s="12"/>
      <c r="D234" s="12"/>
      <c r="E234" s="12"/>
      <c r="F234" s="24"/>
      <c r="G234" s="24"/>
      <c r="H234" s="24"/>
      <c r="I234" s="24"/>
      <c r="J234" s="24"/>
      <c r="K234" s="72"/>
      <c r="L234" s="72"/>
      <c r="M234" s="70"/>
    </row>
    <row r="235" spans="1:12" ht="15" customHeight="1">
      <c r="A235" s="46" t="s">
        <v>195</v>
      </c>
      <c r="B235" s="81" t="s">
        <v>196</v>
      </c>
      <c r="C235" s="81"/>
      <c r="D235" s="81"/>
      <c r="E235" s="81"/>
      <c r="F235" s="72"/>
      <c r="G235" s="72"/>
      <c r="H235" s="72"/>
      <c r="I235" s="73"/>
      <c r="J235" s="72"/>
      <c r="K235" s="24"/>
      <c r="L235" s="24"/>
    </row>
    <row r="236" spans="1:12" ht="15" customHeight="1">
      <c r="A236" s="63"/>
      <c r="B236" s="12" t="s">
        <v>197</v>
      </c>
      <c r="C236" s="2"/>
      <c r="D236" s="12"/>
      <c r="E236" s="12"/>
      <c r="F236" s="24"/>
      <c r="G236" s="24"/>
      <c r="H236" s="24"/>
      <c r="I236" s="71"/>
      <c r="J236" s="24"/>
      <c r="K236" s="24"/>
      <c r="L236" s="24"/>
    </row>
    <row r="237" spans="1:12" ht="15" customHeight="1">
      <c r="A237" s="63"/>
      <c r="B237" s="12" t="s">
        <v>198</v>
      </c>
      <c r="C237" s="2"/>
      <c r="D237" s="12"/>
      <c r="E237" s="12"/>
      <c r="F237" s="24"/>
      <c r="G237" s="24"/>
      <c r="H237" s="24"/>
      <c r="I237" s="71"/>
      <c r="J237" s="24"/>
      <c r="K237" s="24"/>
      <c r="L237" s="24"/>
    </row>
    <row r="238" spans="1:13" ht="15" customHeight="1">
      <c r="A238" s="63"/>
      <c r="B238" s="12" t="s">
        <v>199</v>
      </c>
      <c r="C238" s="2"/>
      <c r="D238" s="12"/>
      <c r="E238" s="12"/>
      <c r="F238" s="24"/>
      <c r="G238" s="24"/>
      <c r="H238" s="24"/>
      <c r="I238" s="71"/>
      <c r="J238" s="24"/>
      <c r="K238" s="24"/>
      <c r="L238" s="72"/>
      <c r="M238" s="70"/>
    </row>
    <row r="239" spans="1:13" ht="15" customHeight="1">
      <c r="A239" s="63"/>
      <c r="B239" s="12"/>
      <c r="C239" s="2"/>
      <c r="D239" s="12"/>
      <c r="E239" s="12"/>
      <c r="F239" s="24"/>
      <c r="G239" s="24"/>
      <c r="H239" s="24"/>
      <c r="I239" s="71"/>
      <c r="J239" s="24"/>
      <c r="K239" s="24"/>
      <c r="L239" s="72"/>
      <c r="M239" s="70"/>
    </row>
    <row r="240" spans="1:12" ht="15" customHeight="1">
      <c r="A240" s="46" t="s">
        <v>200</v>
      </c>
      <c r="B240" s="81" t="s">
        <v>201</v>
      </c>
      <c r="C240" s="81"/>
      <c r="D240" s="81"/>
      <c r="E240" s="81"/>
      <c r="F240" s="72"/>
      <c r="G240" s="73"/>
      <c r="H240" s="72"/>
      <c r="I240" s="72"/>
      <c r="J240" s="72"/>
      <c r="L240" s="24"/>
    </row>
    <row r="241" spans="1:12" ht="15" customHeight="1">
      <c r="A241" s="63"/>
      <c r="B241" s="12" t="s">
        <v>202</v>
      </c>
      <c r="C241" s="12"/>
      <c r="D241" s="12"/>
      <c r="E241" s="12"/>
      <c r="F241" s="24"/>
      <c r="G241" s="71"/>
      <c r="H241" s="24"/>
      <c r="I241" s="24"/>
      <c r="J241" s="24"/>
      <c r="L241" s="24"/>
    </row>
    <row r="242" spans="2:12" ht="15" customHeight="1">
      <c r="B242" s="12"/>
      <c r="C242" s="12"/>
      <c r="D242" s="12"/>
      <c r="E242" s="12"/>
      <c r="F242" s="24"/>
      <c r="G242" s="71"/>
      <c r="H242" s="24"/>
      <c r="I242" s="24"/>
      <c r="J242" s="24"/>
      <c r="K242" s="70"/>
      <c r="L242" s="24"/>
    </row>
    <row r="243" spans="2:12" ht="15" customHeight="1">
      <c r="B243" s="12"/>
      <c r="C243" s="12"/>
      <c r="D243" s="12"/>
      <c r="E243" s="12"/>
      <c r="F243" s="24"/>
      <c r="G243" s="71"/>
      <c r="H243" s="24"/>
      <c r="I243" s="24"/>
      <c r="J243" s="24"/>
      <c r="K243" s="70"/>
      <c r="L243" s="24"/>
    </row>
    <row r="244" spans="1:12" ht="15" customHeight="1">
      <c r="A244" s="46" t="s">
        <v>203</v>
      </c>
      <c r="B244" s="81" t="s">
        <v>204</v>
      </c>
      <c r="C244" s="10"/>
      <c r="D244" s="10"/>
      <c r="E244" s="15"/>
      <c r="F244" s="72"/>
      <c r="G244" s="73"/>
      <c r="H244" s="72"/>
      <c r="I244" s="72"/>
      <c r="J244" s="72"/>
      <c r="L244" s="24"/>
    </row>
    <row r="245" spans="2:12" ht="15" customHeight="1">
      <c r="B245" s="13" t="s">
        <v>205</v>
      </c>
      <c r="F245" s="24"/>
      <c r="G245" s="71"/>
      <c r="H245" s="24"/>
      <c r="I245" s="24"/>
      <c r="J245" s="24"/>
      <c r="L245" s="24"/>
    </row>
    <row r="246" spans="2:12" ht="15" customHeight="1">
      <c r="B246" s="13" t="s">
        <v>206</v>
      </c>
      <c r="F246" s="24"/>
      <c r="G246" s="71"/>
      <c r="H246" s="24"/>
      <c r="I246" s="24"/>
      <c r="J246" s="24"/>
      <c r="L246" s="24"/>
    </row>
    <row r="247" spans="2:12" ht="15" customHeight="1">
      <c r="B247" s="13" t="s">
        <v>207</v>
      </c>
      <c r="F247" s="24"/>
      <c r="G247" s="71"/>
      <c r="H247" s="24"/>
      <c r="I247" s="24"/>
      <c r="J247" s="24"/>
      <c r="K247" s="24"/>
      <c r="L247" s="24"/>
    </row>
    <row r="248" spans="2:12" ht="15" customHeight="1">
      <c r="B248" s="13" t="s">
        <v>208</v>
      </c>
      <c r="F248" s="24"/>
      <c r="G248" s="71"/>
      <c r="H248" s="24"/>
      <c r="I248" s="24"/>
      <c r="J248" s="24"/>
      <c r="K248" s="24"/>
      <c r="L248" s="24"/>
    </row>
    <row r="249" spans="2:12" ht="15" customHeight="1">
      <c r="B249" s="13"/>
      <c r="F249" s="24"/>
      <c r="G249" s="71"/>
      <c r="H249" s="24"/>
      <c r="I249" s="24"/>
      <c r="J249" s="24"/>
      <c r="K249" s="24"/>
      <c r="L249" s="24"/>
    </row>
    <row r="250" spans="2:12" ht="15" customHeight="1">
      <c r="B250" s="13" t="s">
        <v>209</v>
      </c>
      <c r="F250" s="24"/>
      <c r="G250" s="71"/>
      <c r="H250" s="24"/>
      <c r="I250" s="24"/>
      <c r="J250" s="24"/>
      <c r="K250" s="24"/>
      <c r="L250" s="24"/>
    </row>
    <row r="251" spans="2:12" ht="15" customHeight="1">
      <c r="B251" s="13" t="s">
        <v>210</v>
      </c>
      <c r="F251" s="24"/>
      <c r="G251" s="71"/>
      <c r="H251" s="24"/>
      <c r="I251" s="24"/>
      <c r="J251" s="24"/>
      <c r="K251" s="24"/>
      <c r="L251" s="24"/>
    </row>
    <row r="252" spans="2:12" ht="15" customHeight="1">
      <c r="B252" s="13" t="s">
        <v>211</v>
      </c>
      <c r="F252" s="24"/>
      <c r="G252" s="71"/>
      <c r="H252" s="24"/>
      <c r="I252" s="24"/>
      <c r="J252" s="24"/>
      <c r="K252" s="24"/>
      <c r="L252" s="24"/>
    </row>
    <row r="253" spans="2:12" ht="15" customHeight="1">
      <c r="B253" s="13"/>
      <c r="F253" s="24"/>
      <c r="G253" s="24"/>
      <c r="H253" s="24"/>
      <c r="I253" s="24"/>
      <c r="J253" s="24"/>
      <c r="K253" s="24"/>
      <c r="L253" s="24"/>
    </row>
    <row r="254" spans="2:12" ht="15" customHeight="1">
      <c r="B254" s="13" t="s">
        <v>222</v>
      </c>
      <c r="F254" s="24"/>
      <c r="G254" s="24"/>
      <c r="H254" s="24"/>
      <c r="I254" s="24"/>
      <c r="J254" s="24"/>
      <c r="K254" s="24"/>
      <c r="L254" s="24"/>
    </row>
    <row r="255" spans="2:12" ht="15" customHeight="1">
      <c r="B255" s="13" t="s">
        <v>223</v>
      </c>
      <c r="F255" s="24"/>
      <c r="G255" s="24"/>
      <c r="H255" s="24"/>
      <c r="I255" s="24"/>
      <c r="J255" s="24"/>
      <c r="K255" s="24"/>
      <c r="L255" s="24"/>
    </row>
    <row r="256" spans="2:12" ht="15" customHeight="1">
      <c r="B256" s="13" t="s">
        <v>224</v>
      </c>
      <c r="F256" s="24"/>
      <c r="G256" s="24"/>
      <c r="H256" s="24"/>
      <c r="I256" s="24"/>
      <c r="J256" s="24"/>
      <c r="K256" s="24"/>
      <c r="L256" s="24"/>
    </row>
    <row r="257" spans="2:12" ht="15" customHeight="1">
      <c r="B257" s="13" t="s">
        <v>225</v>
      </c>
      <c r="F257" s="24"/>
      <c r="G257" s="24"/>
      <c r="H257" s="24"/>
      <c r="I257" s="24"/>
      <c r="J257" s="24"/>
      <c r="K257" s="24"/>
      <c r="L257" s="24"/>
    </row>
    <row r="258" spans="2:12" ht="15" customHeight="1">
      <c r="B258" s="13" t="s">
        <v>226</v>
      </c>
      <c r="F258" s="24"/>
      <c r="G258" s="24"/>
      <c r="H258" s="24"/>
      <c r="I258" s="24"/>
      <c r="J258" s="24"/>
      <c r="K258" s="24"/>
      <c r="L258" s="24"/>
    </row>
    <row r="259" spans="2:12" ht="15" customHeight="1">
      <c r="B259" s="13" t="s">
        <v>227</v>
      </c>
      <c r="F259" s="24"/>
      <c r="G259" s="24"/>
      <c r="H259" s="24"/>
      <c r="I259" s="24"/>
      <c r="J259" s="24"/>
      <c r="K259" s="24"/>
      <c r="L259" s="24"/>
    </row>
    <row r="260" spans="2:12" ht="15" customHeight="1">
      <c r="B260" s="13" t="s">
        <v>228</v>
      </c>
      <c r="F260" s="24"/>
      <c r="G260" s="24"/>
      <c r="H260" s="24"/>
      <c r="I260" s="24"/>
      <c r="J260" s="24"/>
      <c r="K260" s="24"/>
      <c r="L260" s="24"/>
    </row>
    <row r="261" spans="2:12" ht="15" customHeight="1">
      <c r="B261" s="13"/>
      <c r="F261" s="24"/>
      <c r="G261" s="24"/>
      <c r="H261" s="24"/>
      <c r="I261" s="24"/>
      <c r="J261" s="24"/>
      <c r="K261" s="24"/>
      <c r="L261" s="24"/>
    </row>
    <row r="262" spans="1:12" ht="15" customHeight="1">
      <c r="A262" s="46" t="s">
        <v>212</v>
      </c>
      <c r="B262" s="81" t="s">
        <v>98</v>
      </c>
      <c r="C262" s="10"/>
      <c r="D262" s="10"/>
      <c r="E262" s="15"/>
      <c r="F262" s="72"/>
      <c r="G262" s="73"/>
      <c r="H262" s="72"/>
      <c r="I262" s="72"/>
      <c r="J262" s="72"/>
      <c r="L262" s="24"/>
    </row>
    <row r="263" spans="2:12" ht="15" customHeight="1">
      <c r="B263" s="13" t="s">
        <v>213</v>
      </c>
      <c r="F263" s="24"/>
      <c r="G263" s="71"/>
      <c r="H263" s="24"/>
      <c r="I263" s="24"/>
      <c r="J263" s="24"/>
      <c r="L263" s="24"/>
    </row>
    <row r="264" spans="2:12" ht="15" customHeight="1">
      <c r="B264" s="13"/>
      <c r="F264" s="24"/>
      <c r="G264" s="71"/>
      <c r="H264" s="24"/>
      <c r="I264" s="24"/>
      <c r="J264" s="24"/>
      <c r="L264" s="24"/>
    </row>
    <row r="265" spans="2:12" ht="15" customHeight="1">
      <c r="B265" s="13"/>
      <c r="F265" s="24"/>
      <c r="G265" s="71"/>
      <c r="H265" s="24"/>
      <c r="I265" s="24"/>
      <c r="J265" s="24"/>
      <c r="L265" s="24"/>
    </row>
    <row r="266" spans="2:12" ht="15" customHeight="1">
      <c r="B266" s="13"/>
      <c r="F266" s="24"/>
      <c r="G266" s="71"/>
      <c r="H266" s="24"/>
      <c r="I266" s="24"/>
      <c r="J266" s="24"/>
      <c r="L266" s="24"/>
    </row>
    <row r="267" spans="2:12" ht="15" customHeight="1">
      <c r="B267" s="13"/>
      <c r="F267" s="24"/>
      <c r="G267" s="71"/>
      <c r="H267" s="24"/>
      <c r="I267" s="24"/>
      <c r="J267" s="24"/>
      <c r="L267" s="24"/>
    </row>
    <row r="268" spans="1:12" ht="15" customHeight="1">
      <c r="A268" s="13" t="s">
        <v>214</v>
      </c>
      <c r="B268" s="2"/>
      <c r="C268" s="13"/>
      <c r="D268" s="13"/>
      <c r="E268" s="13"/>
      <c r="F268" s="24"/>
      <c r="G268" s="24"/>
      <c r="H268" s="24"/>
      <c r="I268" s="24"/>
      <c r="J268" s="24"/>
      <c r="K268" s="24"/>
      <c r="L268" s="24"/>
    </row>
    <row r="269" spans="1:12" ht="15" customHeight="1">
      <c r="A269" s="13"/>
      <c r="B269" s="2"/>
      <c r="C269" s="13"/>
      <c r="D269" s="13"/>
      <c r="E269" s="13"/>
      <c r="F269" s="24"/>
      <c r="G269" s="24"/>
      <c r="H269" s="24"/>
      <c r="I269" s="24"/>
      <c r="J269" s="24"/>
      <c r="K269" s="24"/>
      <c r="L269" s="24"/>
    </row>
    <row r="270" spans="1:12" ht="15" customHeight="1">
      <c r="A270" s="13" t="s">
        <v>215</v>
      </c>
      <c r="B270" s="2"/>
      <c r="C270" s="13"/>
      <c r="E270" s="13" t="s">
        <v>216</v>
      </c>
      <c r="G270" s="24"/>
      <c r="H270" s="24"/>
      <c r="I270" s="24"/>
      <c r="J270" s="24"/>
      <c r="K270" s="24"/>
      <c r="L270" s="24"/>
    </row>
    <row r="271" spans="1:12" ht="15" customHeight="1">
      <c r="A271" s="13" t="s">
        <v>217</v>
      </c>
      <c r="B271" s="2"/>
      <c r="D271" s="13"/>
      <c r="E271" s="13" t="s">
        <v>218</v>
      </c>
      <c r="G271" s="24"/>
      <c r="H271" s="24"/>
      <c r="I271" s="24"/>
      <c r="J271" s="24"/>
      <c r="K271" s="24"/>
      <c r="L271" s="24"/>
    </row>
    <row r="272" spans="1:12" ht="15" customHeight="1">
      <c r="A272" s="13" t="s">
        <v>219</v>
      </c>
      <c r="B272" s="2"/>
      <c r="C272" s="13"/>
      <c r="D272" s="13"/>
      <c r="E272" s="13"/>
      <c r="F272" s="24"/>
      <c r="G272" s="24"/>
      <c r="H272" s="24"/>
      <c r="I272" s="24"/>
      <c r="J272" s="24"/>
      <c r="K272" s="24"/>
      <c r="L272" s="24"/>
    </row>
    <row r="273" spans="1:12" ht="15" customHeight="1">
      <c r="A273" s="13"/>
      <c r="B273" s="2"/>
      <c r="C273" s="13"/>
      <c r="D273" s="13"/>
      <c r="E273" s="13"/>
      <c r="F273" s="24"/>
      <c r="G273" s="24"/>
      <c r="H273" s="24"/>
      <c r="I273" s="24"/>
      <c r="J273" s="24"/>
      <c r="K273" s="24"/>
      <c r="L273" s="24"/>
    </row>
    <row r="274" spans="1:12" ht="15" customHeight="1">
      <c r="A274" s="13"/>
      <c r="B274" s="2"/>
      <c r="C274" s="13"/>
      <c r="D274" s="13"/>
      <c r="E274" s="13"/>
      <c r="F274" s="24"/>
      <c r="G274" s="24"/>
      <c r="H274" s="24"/>
      <c r="I274" s="24"/>
      <c r="J274" s="24"/>
      <c r="K274" s="24"/>
      <c r="L274" s="24"/>
    </row>
    <row r="275" spans="1:12" ht="15" customHeight="1">
      <c r="A275" s="13" t="s">
        <v>220</v>
      </c>
      <c r="B275" s="2"/>
      <c r="C275" s="13"/>
      <c r="D275" s="13"/>
      <c r="E275" s="13"/>
      <c r="F275" s="24"/>
      <c r="G275" s="24"/>
      <c r="H275" s="24"/>
      <c r="I275" s="24"/>
      <c r="J275" s="24"/>
      <c r="K275" s="24"/>
      <c r="L275" s="24"/>
    </row>
    <row r="276" spans="1:12" ht="15" customHeight="1">
      <c r="A276" s="83" t="s">
        <v>221</v>
      </c>
      <c r="B276" s="2"/>
      <c r="C276" s="13"/>
      <c r="D276" s="13"/>
      <c r="E276" s="13"/>
      <c r="F276" s="24"/>
      <c r="G276" s="24"/>
      <c r="H276" s="24"/>
      <c r="I276" s="24"/>
      <c r="J276" s="24"/>
      <c r="K276" s="24"/>
      <c r="L276" s="24"/>
    </row>
    <row r="277" spans="2:12" ht="13.5">
      <c r="B277" s="13"/>
      <c r="F277" s="24"/>
      <c r="G277" s="24"/>
      <c r="H277" s="24"/>
      <c r="I277" s="24"/>
      <c r="J277" s="24"/>
      <c r="K277" s="24"/>
      <c r="L277" s="24"/>
    </row>
    <row r="278" spans="2:12" ht="13.5">
      <c r="B278" s="13"/>
      <c r="F278" s="24"/>
      <c r="G278" s="24"/>
      <c r="H278" s="24"/>
      <c r="I278" s="24"/>
      <c r="J278" s="24"/>
      <c r="K278" s="24"/>
      <c r="L278" s="24"/>
    </row>
    <row r="279" spans="2:12" ht="13.5">
      <c r="B279" s="13"/>
      <c r="F279" s="24"/>
      <c r="G279" s="24"/>
      <c r="H279" s="24"/>
      <c r="I279" s="24"/>
      <c r="J279" s="24"/>
      <c r="K279" s="24"/>
      <c r="L279" s="24"/>
    </row>
    <row r="280" spans="2:12" ht="13.5">
      <c r="B280" s="13"/>
      <c r="F280" s="24"/>
      <c r="G280" s="24"/>
      <c r="H280" s="24"/>
      <c r="I280" s="24"/>
      <c r="J280" s="24"/>
      <c r="K280" s="24"/>
      <c r="L280" s="24"/>
    </row>
    <row r="281" spans="2:12" ht="13.5">
      <c r="B281" s="13"/>
      <c r="F281" s="24"/>
      <c r="G281" s="24"/>
      <c r="H281" s="24"/>
      <c r="I281" s="24"/>
      <c r="J281" s="24"/>
      <c r="K281" s="24"/>
      <c r="L281" s="24"/>
    </row>
    <row r="282" spans="2:12" ht="13.5">
      <c r="B282" s="13"/>
      <c r="F282" s="24"/>
      <c r="G282" s="24"/>
      <c r="H282" s="24"/>
      <c r="I282" s="24"/>
      <c r="J282" s="24"/>
      <c r="K282" s="24"/>
      <c r="L282" s="24"/>
    </row>
    <row r="283" spans="2:12" ht="13.5">
      <c r="B283" s="13"/>
      <c r="F283" s="24"/>
      <c r="G283" s="24"/>
      <c r="H283" s="24"/>
      <c r="I283" s="24"/>
      <c r="J283" s="24"/>
      <c r="K283" s="24"/>
      <c r="L283" s="24"/>
    </row>
    <row r="284" spans="2:12" ht="13.5">
      <c r="B284" s="13"/>
      <c r="F284" s="24"/>
      <c r="G284" s="24"/>
      <c r="H284" s="24"/>
      <c r="I284" s="24"/>
      <c r="J284" s="24"/>
      <c r="K284" s="24"/>
      <c r="L284" s="24"/>
    </row>
    <row r="285" spans="2:12" ht="13.5">
      <c r="B285" s="13"/>
      <c r="F285" s="24"/>
      <c r="G285" s="24"/>
      <c r="H285" s="24"/>
      <c r="I285" s="24"/>
      <c r="J285" s="24"/>
      <c r="K285" s="24"/>
      <c r="L285" s="24"/>
    </row>
    <row r="286" spans="2:12" ht="13.5">
      <c r="B286" s="13"/>
      <c r="F286" s="24"/>
      <c r="G286" s="24"/>
      <c r="H286" s="24"/>
      <c r="I286" s="24"/>
      <c r="J286" s="24"/>
      <c r="K286" s="24"/>
      <c r="L286" s="24"/>
    </row>
    <row r="287" spans="2:12" ht="13.5">
      <c r="B287" s="13"/>
      <c r="F287" s="24"/>
      <c r="G287" s="24"/>
      <c r="H287" s="24"/>
      <c r="I287" s="24"/>
      <c r="J287" s="24"/>
      <c r="K287" s="24"/>
      <c r="L287" s="24"/>
    </row>
    <row r="288" spans="2:12" ht="13.5">
      <c r="B288" s="13"/>
      <c r="F288" s="24"/>
      <c r="G288" s="24"/>
      <c r="H288" s="24"/>
      <c r="I288" s="24"/>
      <c r="J288" s="24"/>
      <c r="K288" s="24"/>
      <c r="L288" s="24"/>
    </row>
    <row r="289" spans="2:12" ht="13.5">
      <c r="B289" s="13"/>
      <c r="F289" s="24"/>
      <c r="G289" s="24"/>
      <c r="H289" s="24"/>
      <c r="I289" s="24"/>
      <c r="J289" s="24"/>
      <c r="K289" s="24"/>
      <c r="L289" s="24"/>
    </row>
    <row r="290" spans="2:12" ht="13.5">
      <c r="B290" s="13"/>
      <c r="F290" s="24"/>
      <c r="G290" s="24"/>
      <c r="H290" s="24"/>
      <c r="I290" s="24"/>
      <c r="J290" s="24"/>
      <c r="K290" s="24"/>
      <c r="L290" s="24"/>
    </row>
    <row r="291" spans="2:12" ht="13.5">
      <c r="B291" s="13"/>
      <c r="F291" s="24"/>
      <c r="G291" s="24"/>
      <c r="H291" s="24"/>
      <c r="I291" s="24"/>
      <c r="J291" s="24"/>
      <c r="K291" s="24"/>
      <c r="L291" s="24"/>
    </row>
    <row r="292" spans="2:12" ht="13.5">
      <c r="B292" s="13"/>
      <c r="F292" s="24"/>
      <c r="G292" s="24"/>
      <c r="H292" s="24"/>
      <c r="I292" s="24"/>
      <c r="J292" s="24"/>
      <c r="K292" s="24"/>
      <c r="L292" s="24"/>
    </row>
    <row r="293" spans="2:12" ht="13.5">
      <c r="B293" s="13"/>
      <c r="F293" s="24"/>
      <c r="G293" s="24"/>
      <c r="H293" s="24"/>
      <c r="I293" s="24"/>
      <c r="J293" s="24"/>
      <c r="K293" s="24"/>
      <c r="L293" s="24"/>
    </row>
    <row r="294" spans="2:12" ht="13.5">
      <c r="B294" s="13"/>
      <c r="F294" s="24"/>
      <c r="G294" s="24"/>
      <c r="H294" s="24"/>
      <c r="I294" s="24"/>
      <c r="J294" s="24"/>
      <c r="K294" s="24"/>
      <c r="L294" s="24"/>
    </row>
    <row r="295" spans="2:12" ht="13.5">
      <c r="B295" s="13"/>
      <c r="F295" s="24"/>
      <c r="G295" s="24"/>
      <c r="H295" s="24"/>
      <c r="I295" s="24"/>
      <c r="J295" s="24"/>
      <c r="K295" s="24"/>
      <c r="L295" s="24"/>
    </row>
    <row r="296" spans="2:12" ht="13.5">
      <c r="B296" s="13"/>
      <c r="F296" s="24"/>
      <c r="G296" s="24"/>
      <c r="H296" s="24"/>
      <c r="I296" s="24"/>
      <c r="J296" s="24"/>
      <c r="K296" s="24"/>
      <c r="L296" s="24"/>
    </row>
    <row r="297" spans="2:12" ht="13.5">
      <c r="B297" s="13"/>
      <c r="F297" s="24"/>
      <c r="G297" s="24"/>
      <c r="H297" s="24"/>
      <c r="I297" s="24"/>
      <c r="J297" s="24"/>
      <c r="K297" s="24"/>
      <c r="L297" s="24"/>
    </row>
    <row r="298" spans="2:12" ht="13.5">
      <c r="B298" s="13"/>
      <c r="F298" s="24"/>
      <c r="G298" s="24"/>
      <c r="H298" s="24"/>
      <c r="I298" s="24"/>
      <c r="J298" s="24"/>
      <c r="K298" s="24"/>
      <c r="L298" s="24"/>
    </row>
    <row r="299" spans="2:12" ht="13.5">
      <c r="B299" s="13"/>
      <c r="F299" s="24"/>
      <c r="G299" s="24"/>
      <c r="H299" s="24"/>
      <c r="I299" s="24"/>
      <c r="J299" s="24"/>
      <c r="K299" s="24"/>
      <c r="L299" s="24"/>
    </row>
    <row r="300" spans="2:12" ht="13.5">
      <c r="B300" s="13"/>
      <c r="F300" s="24"/>
      <c r="G300" s="24"/>
      <c r="H300" s="24"/>
      <c r="I300" s="24"/>
      <c r="J300" s="24"/>
      <c r="K300" s="24"/>
      <c r="L300" s="24"/>
    </row>
    <row r="301" spans="2:12" ht="13.5">
      <c r="B301" s="13"/>
      <c r="F301" s="24"/>
      <c r="G301" s="24"/>
      <c r="H301" s="24"/>
      <c r="I301" s="24"/>
      <c r="J301" s="24"/>
      <c r="K301" s="24"/>
      <c r="L301" s="24"/>
    </row>
    <row r="302" spans="2:12" ht="13.5">
      <c r="B302" s="13"/>
      <c r="F302" s="24"/>
      <c r="G302" s="24"/>
      <c r="H302" s="24"/>
      <c r="I302" s="24"/>
      <c r="J302" s="24"/>
      <c r="K302" s="24"/>
      <c r="L302" s="24"/>
    </row>
    <row r="303" spans="2:12" ht="13.5">
      <c r="B303" s="13"/>
      <c r="F303" s="24"/>
      <c r="G303" s="24"/>
      <c r="H303" s="24"/>
      <c r="I303" s="24"/>
      <c r="J303" s="24"/>
      <c r="K303" s="24"/>
      <c r="L303" s="24"/>
    </row>
    <row r="304" spans="2:12" ht="13.5">
      <c r="B304" s="13"/>
      <c r="F304" s="24"/>
      <c r="G304" s="24"/>
      <c r="H304" s="24"/>
      <c r="I304" s="24"/>
      <c r="J304" s="24"/>
      <c r="K304" s="24"/>
      <c r="L304" s="24"/>
    </row>
    <row r="305" spans="2:12" ht="13.5">
      <c r="B305" s="13"/>
      <c r="F305" s="24"/>
      <c r="G305" s="24"/>
      <c r="H305" s="24"/>
      <c r="I305" s="24"/>
      <c r="J305" s="24"/>
      <c r="K305" s="24"/>
      <c r="L305" s="24"/>
    </row>
    <row r="306" spans="2:12" ht="13.5">
      <c r="B306" s="13"/>
      <c r="F306" s="24"/>
      <c r="G306" s="24"/>
      <c r="H306" s="24"/>
      <c r="I306" s="24"/>
      <c r="J306" s="24"/>
      <c r="K306" s="24"/>
      <c r="L306" s="24"/>
    </row>
    <row r="307" spans="2:12" ht="13.5">
      <c r="B307" s="13"/>
      <c r="F307" s="24"/>
      <c r="G307" s="24"/>
      <c r="H307" s="24"/>
      <c r="I307" s="24"/>
      <c r="J307" s="24"/>
      <c r="K307" s="24"/>
      <c r="L307" s="24"/>
    </row>
    <row r="308" spans="6:12" ht="13.5">
      <c r="F308" s="24"/>
      <c r="G308" s="24"/>
      <c r="H308" s="24"/>
      <c r="I308" s="24"/>
      <c r="J308" s="24"/>
      <c r="K308" s="24"/>
      <c r="L308" s="24"/>
    </row>
    <row r="309" spans="6:12" ht="13.5">
      <c r="F309" s="24"/>
      <c r="G309" s="24"/>
      <c r="H309" s="24"/>
      <c r="I309" s="24"/>
      <c r="J309" s="24"/>
      <c r="K309" s="24"/>
      <c r="L309" s="24"/>
    </row>
    <row r="310" spans="6:12" ht="13.5">
      <c r="F310" s="24"/>
      <c r="G310" s="24"/>
      <c r="H310" s="24"/>
      <c r="I310" s="24"/>
      <c r="J310" s="24"/>
      <c r="K310" s="24"/>
      <c r="L310" s="24"/>
    </row>
    <row r="311" spans="6:12" ht="13.5">
      <c r="F311" s="24"/>
      <c r="G311" s="24"/>
      <c r="H311" s="24"/>
      <c r="I311" s="24"/>
      <c r="J311" s="24"/>
      <c r="K311" s="24"/>
      <c r="L311" s="24"/>
    </row>
    <row r="312" spans="6:12" ht="13.5">
      <c r="F312" s="24"/>
      <c r="G312" s="24"/>
      <c r="H312" s="24"/>
      <c r="I312" s="24"/>
      <c r="J312" s="24"/>
      <c r="K312" s="24"/>
      <c r="L312" s="24"/>
    </row>
    <row r="313" spans="6:12" ht="13.5">
      <c r="F313" s="24"/>
      <c r="G313" s="24"/>
      <c r="H313" s="24"/>
      <c r="I313" s="24"/>
      <c r="J313" s="24"/>
      <c r="K313" s="24"/>
      <c r="L313" s="24"/>
    </row>
    <row r="314" spans="6:12" ht="13.5">
      <c r="F314" s="24"/>
      <c r="G314" s="24"/>
      <c r="H314" s="24"/>
      <c r="I314" s="24"/>
      <c r="J314" s="24"/>
      <c r="K314" s="24"/>
      <c r="L314" s="24"/>
    </row>
    <row r="315" spans="6:12" ht="13.5">
      <c r="F315" s="24"/>
      <c r="G315" s="24"/>
      <c r="H315" s="24"/>
      <c r="I315" s="24"/>
      <c r="J315" s="24"/>
      <c r="K315" s="24"/>
      <c r="L315" s="24"/>
    </row>
    <row r="316" spans="6:12" ht="13.5">
      <c r="F316" s="24"/>
      <c r="G316" s="24"/>
      <c r="H316" s="24"/>
      <c r="I316" s="24"/>
      <c r="J316" s="24"/>
      <c r="K316" s="24"/>
      <c r="L316" s="24"/>
    </row>
    <row r="317" spans="6:12" ht="13.5">
      <c r="F317" s="24"/>
      <c r="G317" s="24"/>
      <c r="H317" s="24"/>
      <c r="I317" s="24"/>
      <c r="J317" s="24"/>
      <c r="K317" s="24"/>
      <c r="L317" s="24"/>
    </row>
    <row r="318" spans="6:12" ht="13.5">
      <c r="F318" s="24"/>
      <c r="G318" s="24"/>
      <c r="H318" s="24"/>
      <c r="I318" s="24"/>
      <c r="J318" s="24"/>
      <c r="K318" s="24"/>
      <c r="L318" s="24"/>
    </row>
    <row r="319" spans="6:12" ht="13.5">
      <c r="F319" s="24"/>
      <c r="G319" s="24"/>
      <c r="H319" s="24"/>
      <c r="I319" s="24"/>
      <c r="J319" s="24"/>
      <c r="K319" s="24"/>
      <c r="L319" s="24"/>
    </row>
    <row r="320" spans="6:12" ht="13.5">
      <c r="F320" s="24"/>
      <c r="G320" s="24"/>
      <c r="H320" s="24"/>
      <c r="I320" s="24"/>
      <c r="J320" s="24"/>
      <c r="K320" s="24"/>
      <c r="L320" s="24"/>
    </row>
    <row r="321" spans="6:12" ht="13.5">
      <c r="F321" s="24"/>
      <c r="G321" s="24"/>
      <c r="H321" s="24"/>
      <c r="I321" s="24"/>
      <c r="J321" s="24"/>
      <c r="K321" s="24"/>
      <c r="L321" s="24"/>
    </row>
    <row r="322" spans="6:12" ht="13.5">
      <c r="F322" s="24"/>
      <c r="G322" s="24"/>
      <c r="H322" s="24"/>
      <c r="I322" s="24"/>
      <c r="J322" s="24"/>
      <c r="K322" s="24"/>
      <c r="L322" s="24"/>
    </row>
    <row r="323" spans="6:12" ht="13.5">
      <c r="F323" s="24"/>
      <c r="G323" s="24"/>
      <c r="H323" s="24"/>
      <c r="I323" s="24"/>
      <c r="J323" s="24"/>
      <c r="K323" s="24"/>
      <c r="L323" s="24"/>
    </row>
    <row r="324" spans="6:12" ht="13.5">
      <c r="F324" s="24"/>
      <c r="G324" s="24"/>
      <c r="H324" s="24"/>
      <c r="I324" s="24"/>
      <c r="J324" s="24"/>
      <c r="K324" s="24"/>
      <c r="L324" s="24"/>
    </row>
    <row r="325" spans="6:12" ht="13.5">
      <c r="F325" s="24"/>
      <c r="G325" s="24"/>
      <c r="H325" s="24"/>
      <c r="I325" s="24"/>
      <c r="J325" s="24"/>
      <c r="K325" s="24"/>
      <c r="L325" s="24"/>
    </row>
    <row r="326" spans="6:12" ht="13.5">
      <c r="F326" s="24"/>
      <c r="G326" s="24"/>
      <c r="H326" s="24"/>
      <c r="I326" s="24"/>
      <c r="J326" s="24"/>
      <c r="K326" s="24"/>
      <c r="L326" s="24"/>
    </row>
    <row r="327" spans="6:12" ht="13.5">
      <c r="F327" s="24"/>
      <c r="G327" s="24"/>
      <c r="H327" s="24"/>
      <c r="I327" s="24"/>
      <c r="J327" s="24"/>
      <c r="K327" s="24"/>
      <c r="L327" s="24"/>
    </row>
    <row r="328" spans="6:12" ht="13.5">
      <c r="F328" s="24"/>
      <c r="G328" s="24"/>
      <c r="H328" s="24"/>
      <c r="I328" s="24"/>
      <c r="J328" s="24"/>
      <c r="K328" s="24"/>
      <c r="L328" s="24"/>
    </row>
    <row r="329" spans="6:12" ht="13.5">
      <c r="F329" s="24"/>
      <c r="G329" s="24"/>
      <c r="H329" s="24"/>
      <c r="I329" s="24"/>
      <c r="J329" s="24"/>
      <c r="K329" s="24"/>
      <c r="L329" s="24"/>
    </row>
    <row r="330" spans="6:12" ht="13.5">
      <c r="F330" s="24"/>
      <c r="G330" s="24"/>
      <c r="H330" s="24"/>
      <c r="I330" s="24"/>
      <c r="J330" s="24"/>
      <c r="K330" s="24"/>
      <c r="L330" s="24"/>
    </row>
    <row r="331" spans="6:12" ht="13.5">
      <c r="F331" s="24"/>
      <c r="G331" s="24"/>
      <c r="H331" s="24"/>
      <c r="I331" s="24"/>
      <c r="J331" s="24"/>
      <c r="K331" s="24"/>
      <c r="L331" s="24"/>
    </row>
    <row r="332" spans="6:12" ht="13.5">
      <c r="F332" s="24"/>
      <c r="G332" s="24"/>
      <c r="H332" s="24"/>
      <c r="I332" s="24"/>
      <c r="J332" s="24"/>
      <c r="K332" s="24"/>
      <c r="L332" s="24"/>
    </row>
    <row r="333" spans="6:12" ht="13.5">
      <c r="F333" s="24"/>
      <c r="G333" s="24"/>
      <c r="H333" s="24"/>
      <c r="I333" s="24"/>
      <c r="J333" s="24"/>
      <c r="K333" s="24"/>
      <c r="L333" s="24"/>
    </row>
    <row r="334" spans="6:12" ht="13.5">
      <c r="F334" s="24"/>
      <c r="G334" s="24"/>
      <c r="H334" s="24"/>
      <c r="I334" s="24"/>
      <c r="J334" s="24"/>
      <c r="K334" s="24"/>
      <c r="L334" s="24"/>
    </row>
    <row r="335" spans="6:12" ht="13.5">
      <c r="F335" s="24"/>
      <c r="G335" s="24"/>
      <c r="H335" s="24"/>
      <c r="I335" s="24"/>
      <c r="J335" s="24"/>
      <c r="K335" s="24"/>
      <c r="L335" s="24"/>
    </row>
    <row r="336" spans="6:12" ht="13.5">
      <c r="F336" s="24"/>
      <c r="G336" s="24"/>
      <c r="H336" s="24"/>
      <c r="I336" s="24"/>
      <c r="J336" s="24"/>
      <c r="K336" s="24"/>
      <c r="L336" s="24"/>
    </row>
    <row r="337" spans="6:12" ht="13.5">
      <c r="F337" s="24"/>
      <c r="G337" s="24"/>
      <c r="H337" s="24"/>
      <c r="I337" s="24"/>
      <c r="J337" s="24"/>
      <c r="K337" s="24"/>
      <c r="L337" s="24"/>
    </row>
    <row r="338" spans="6:12" ht="13.5">
      <c r="F338" s="24"/>
      <c r="G338" s="24"/>
      <c r="H338" s="24"/>
      <c r="I338" s="24"/>
      <c r="J338" s="24"/>
      <c r="K338" s="24"/>
      <c r="L338" s="24"/>
    </row>
    <row r="339" spans="6:12" ht="13.5">
      <c r="F339" s="24"/>
      <c r="G339" s="24"/>
      <c r="H339" s="24"/>
      <c r="I339" s="24"/>
      <c r="J339" s="24"/>
      <c r="K339" s="24"/>
      <c r="L339" s="24"/>
    </row>
    <row r="340" spans="6:12" ht="13.5">
      <c r="F340" s="24"/>
      <c r="G340" s="24"/>
      <c r="H340" s="24"/>
      <c r="I340" s="24"/>
      <c r="J340" s="24"/>
      <c r="K340" s="24"/>
      <c r="L340" s="24"/>
    </row>
    <row r="341" spans="6:12" ht="13.5">
      <c r="F341" s="24"/>
      <c r="G341" s="24"/>
      <c r="H341" s="24"/>
      <c r="I341" s="24"/>
      <c r="J341" s="24"/>
      <c r="K341" s="24"/>
      <c r="L341" s="24"/>
    </row>
    <row r="342" spans="6:12" ht="13.5">
      <c r="F342" s="24"/>
      <c r="G342" s="24"/>
      <c r="H342" s="24"/>
      <c r="I342" s="24"/>
      <c r="J342" s="24"/>
      <c r="K342" s="24"/>
      <c r="L342" s="24"/>
    </row>
    <row r="343" spans="6:12" ht="13.5">
      <c r="F343" s="24"/>
      <c r="G343" s="24"/>
      <c r="H343" s="24"/>
      <c r="I343" s="24"/>
      <c r="J343" s="24"/>
      <c r="K343" s="24"/>
      <c r="L343" s="24"/>
    </row>
    <row r="344" spans="6:12" ht="13.5">
      <c r="F344" s="24"/>
      <c r="G344" s="24"/>
      <c r="H344" s="24"/>
      <c r="I344" s="24"/>
      <c r="J344" s="24"/>
      <c r="K344" s="24"/>
      <c r="L344" s="24"/>
    </row>
    <row r="345" spans="6:12" ht="13.5">
      <c r="F345" s="24"/>
      <c r="G345" s="24"/>
      <c r="H345" s="24"/>
      <c r="I345" s="24"/>
      <c r="J345" s="24"/>
      <c r="K345" s="24"/>
      <c r="L345" s="24"/>
    </row>
    <row r="346" spans="6:12" ht="13.5">
      <c r="F346" s="24"/>
      <c r="G346" s="24"/>
      <c r="H346" s="24"/>
      <c r="I346" s="24"/>
      <c r="J346" s="24"/>
      <c r="K346" s="24"/>
      <c r="L346" s="24"/>
    </row>
    <row r="347" spans="6:12" ht="13.5">
      <c r="F347" s="24"/>
      <c r="G347" s="24"/>
      <c r="H347" s="24"/>
      <c r="I347" s="24"/>
      <c r="J347" s="24"/>
      <c r="K347" s="24"/>
      <c r="L347" s="24"/>
    </row>
    <row r="348" spans="6:12" ht="13.5">
      <c r="F348" s="24"/>
      <c r="G348" s="24"/>
      <c r="H348" s="24"/>
      <c r="I348" s="24"/>
      <c r="J348" s="24"/>
      <c r="K348" s="24"/>
      <c r="L348" s="24"/>
    </row>
    <row r="349" spans="6:12" ht="13.5">
      <c r="F349" s="24"/>
      <c r="G349" s="24"/>
      <c r="H349" s="24"/>
      <c r="I349" s="24"/>
      <c r="J349" s="24"/>
      <c r="K349" s="24"/>
      <c r="L349" s="24"/>
    </row>
    <row r="350" spans="6:12" ht="13.5">
      <c r="F350" s="24"/>
      <c r="G350" s="24"/>
      <c r="H350" s="24"/>
      <c r="I350" s="24"/>
      <c r="J350" s="24"/>
      <c r="K350" s="24"/>
      <c r="L350" s="24"/>
    </row>
    <row r="351" spans="6:12" ht="13.5">
      <c r="F351" s="24"/>
      <c r="G351" s="24"/>
      <c r="H351" s="24"/>
      <c r="I351" s="24"/>
      <c r="J351" s="24"/>
      <c r="K351" s="24"/>
      <c r="L351" s="24"/>
    </row>
    <row r="352" spans="6:12" ht="13.5">
      <c r="F352" s="24"/>
      <c r="G352" s="24"/>
      <c r="H352" s="24"/>
      <c r="I352" s="24"/>
      <c r="J352" s="24"/>
      <c r="K352" s="24"/>
      <c r="L352" s="24"/>
    </row>
    <row r="353" spans="6:12" ht="13.5">
      <c r="F353" s="24"/>
      <c r="G353" s="24"/>
      <c r="H353" s="24"/>
      <c r="I353" s="24"/>
      <c r="J353" s="24"/>
      <c r="K353" s="24"/>
      <c r="L353" s="24"/>
    </row>
    <row r="354" spans="6:12" ht="13.5">
      <c r="F354" s="24"/>
      <c r="G354" s="24"/>
      <c r="H354" s="24"/>
      <c r="I354" s="24"/>
      <c r="J354" s="24"/>
      <c r="K354" s="24"/>
      <c r="L354" s="24"/>
    </row>
    <row r="355" spans="6:12" ht="13.5">
      <c r="F355" s="24"/>
      <c r="G355" s="24"/>
      <c r="H355" s="24"/>
      <c r="I355" s="24"/>
      <c r="J355" s="24"/>
      <c r="K355" s="24"/>
      <c r="L355" s="24"/>
    </row>
    <row r="356" spans="6:12" ht="13.5">
      <c r="F356" s="24"/>
      <c r="G356" s="24"/>
      <c r="H356" s="24"/>
      <c r="I356" s="24"/>
      <c r="J356" s="24"/>
      <c r="K356" s="24"/>
      <c r="L356" s="24"/>
    </row>
    <row r="357" spans="6:12" ht="13.5">
      <c r="F357" s="24"/>
      <c r="G357" s="24"/>
      <c r="H357" s="24"/>
      <c r="I357" s="24"/>
      <c r="J357" s="24"/>
      <c r="K357" s="24"/>
      <c r="L357" s="24"/>
    </row>
    <row r="358" spans="6:12" ht="13.5">
      <c r="F358" s="24"/>
      <c r="G358" s="24"/>
      <c r="H358" s="24"/>
      <c r="I358" s="24"/>
      <c r="J358" s="24"/>
      <c r="K358" s="24"/>
      <c r="L358" s="24"/>
    </row>
    <row r="359" spans="6:12" ht="13.5">
      <c r="F359" s="24"/>
      <c r="G359" s="24"/>
      <c r="H359" s="24"/>
      <c r="I359" s="24"/>
      <c r="J359" s="24"/>
      <c r="K359" s="24"/>
      <c r="L359" s="24"/>
    </row>
    <row r="360" spans="6:12" ht="13.5">
      <c r="F360" s="24"/>
      <c r="G360" s="24"/>
      <c r="H360" s="24"/>
      <c r="I360" s="24"/>
      <c r="J360" s="24"/>
      <c r="K360" s="24"/>
      <c r="L360" s="24"/>
    </row>
    <row r="361" spans="6:12" ht="13.5">
      <c r="F361" s="24"/>
      <c r="G361" s="24"/>
      <c r="H361" s="24"/>
      <c r="I361" s="24"/>
      <c r="J361" s="24"/>
      <c r="K361" s="24"/>
      <c r="L361" s="24"/>
    </row>
    <row r="362" spans="6:12" ht="13.5">
      <c r="F362" s="24"/>
      <c r="G362" s="24"/>
      <c r="H362" s="24"/>
      <c r="I362" s="24"/>
      <c r="J362" s="24"/>
      <c r="K362" s="24"/>
      <c r="L362" s="24"/>
    </row>
    <row r="363" spans="6:12" ht="13.5">
      <c r="F363" s="24"/>
      <c r="G363" s="24"/>
      <c r="H363" s="24"/>
      <c r="I363" s="24"/>
      <c r="J363" s="24"/>
      <c r="K363" s="24"/>
      <c r="L363" s="24"/>
    </row>
    <row r="364" spans="6:12" ht="13.5">
      <c r="F364" s="24"/>
      <c r="G364" s="24"/>
      <c r="H364" s="24"/>
      <c r="I364" s="24"/>
      <c r="J364" s="24"/>
      <c r="K364" s="24"/>
      <c r="L364" s="24"/>
    </row>
    <row r="365" spans="6:12" ht="13.5">
      <c r="F365" s="24"/>
      <c r="G365" s="24"/>
      <c r="H365" s="24"/>
      <c r="I365" s="24"/>
      <c r="J365" s="24"/>
      <c r="K365" s="24"/>
      <c r="L365" s="24"/>
    </row>
    <row r="366" spans="6:12" ht="13.5">
      <c r="F366" s="24"/>
      <c r="G366" s="24"/>
      <c r="H366" s="24"/>
      <c r="I366" s="24"/>
      <c r="J366" s="24"/>
      <c r="K366" s="24"/>
      <c r="L366" s="24"/>
    </row>
    <row r="367" spans="6:12" ht="13.5">
      <c r="F367" s="24"/>
      <c r="G367" s="24"/>
      <c r="H367" s="24"/>
      <c r="I367" s="24"/>
      <c r="J367" s="24"/>
      <c r="K367" s="24"/>
      <c r="L367" s="24"/>
    </row>
    <row r="368" spans="6:12" ht="13.5">
      <c r="F368" s="24"/>
      <c r="G368" s="24"/>
      <c r="H368" s="24"/>
      <c r="I368" s="24"/>
      <c r="J368" s="24"/>
      <c r="K368" s="24"/>
      <c r="L368" s="24"/>
    </row>
    <row r="369" spans="6:12" ht="13.5">
      <c r="F369" s="24"/>
      <c r="G369" s="24"/>
      <c r="H369" s="24"/>
      <c r="I369" s="24"/>
      <c r="J369" s="24"/>
      <c r="K369" s="24"/>
      <c r="L369" s="24"/>
    </row>
    <row r="370" spans="6:12" ht="13.5">
      <c r="F370" s="24"/>
      <c r="G370" s="24"/>
      <c r="H370" s="24"/>
      <c r="I370" s="24"/>
      <c r="J370" s="24"/>
      <c r="K370" s="24"/>
      <c r="L370" s="24"/>
    </row>
    <row r="371" spans="6:12" ht="13.5">
      <c r="F371" s="24"/>
      <c r="G371" s="24"/>
      <c r="H371" s="24"/>
      <c r="I371" s="24"/>
      <c r="J371" s="24"/>
      <c r="K371" s="24"/>
      <c r="L371" s="24"/>
    </row>
    <row r="372" spans="6:12" ht="13.5">
      <c r="F372" s="24"/>
      <c r="G372" s="24"/>
      <c r="H372" s="24"/>
      <c r="I372" s="24"/>
      <c r="J372" s="24"/>
      <c r="K372" s="24"/>
      <c r="L372" s="24"/>
    </row>
    <row r="373" spans="6:12" ht="13.5">
      <c r="F373" s="24"/>
      <c r="G373" s="24"/>
      <c r="H373" s="24"/>
      <c r="I373" s="24"/>
      <c r="J373" s="24"/>
      <c r="K373" s="24"/>
      <c r="L373" s="24"/>
    </row>
    <row r="374" spans="6:12" ht="13.5">
      <c r="F374" s="24"/>
      <c r="G374" s="24"/>
      <c r="H374" s="24"/>
      <c r="I374" s="24"/>
      <c r="J374" s="24"/>
      <c r="K374" s="24"/>
      <c r="L374" s="24"/>
    </row>
    <row r="375" spans="6:12" ht="13.5">
      <c r="F375" s="24"/>
      <c r="G375" s="24"/>
      <c r="H375" s="24"/>
      <c r="I375" s="24"/>
      <c r="J375" s="24"/>
      <c r="K375" s="24"/>
      <c r="L375" s="24"/>
    </row>
    <row r="376" spans="6:12" ht="13.5">
      <c r="F376" s="24"/>
      <c r="G376" s="24"/>
      <c r="H376" s="24"/>
      <c r="I376" s="24"/>
      <c r="J376" s="24"/>
      <c r="K376" s="24"/>
      <c r="L376" s="24"/>
    </row>
    <row r="377" spans="6:12" ht="13.5">
      <c r="F377" s="24"/>
      <c r="G377" s="24"/>
      <c r="H377" s="24"/>
      <c r="I377" s="24"/>
      <c r="J377" s="24"/>
      <c r="K377" s="24"/>
      <c r="L377" s="24"/>
    </row>
    <row r="378" spans="6:12" ht="13.5">
      <c r="F378" s="24"/>
      <c r="G378" s="24"/>
      <c r="H378" s="24"/>
      <c r="I378" s="24"/>
      <c r="J378" s="24"/>
      <c r="K378" s="24"/>
      <c r="L378" s="24"/>
    </row>
    <row r="379" spans="6:12" ht="13.5">
      <c r="F379" s="24"/>
      <c r="G379" s="24"/>
      <c r="H379" s="24"/>
      <c r="I379" s="24"/>
      <c r="J379" s="24"/>
      <c r="K379" s="24"/>
      <c r="L379" s="24"/>
    </row>
    <row r="380" spans="6:12" ht="13.5">
      <c r="F380" s="24"/>
      <c r="G380" s="24"/>
      <c r="H380" s="24"/>
      <c r="I380" s="24"/>
      <c r="J380" s="24"/>
      <c r="K380" s="24"/>
      <c r="L380" s="24"/>
    </row>
    <row r="381" spans="6:12" ht="13.5">
      <c r="F381" s="24"/>
      <c r="G381" s="24"/>
      <c r="H381" s="24"/>
      <c r="I381" s="24"/>
      <c r="J381" s="24"/>
      <c r="K381" s="24"/>
      <c r="L381" s="24"/>
    </row>
    <row r="382" spans="6:12" ht="13.5">
      <c r="F382" s="24"/>
      <c r="G382" s="24"/>
      <c r="H382" s="24"/>
      <c r="I382" s="24"/>
      <c r="J382" s="24"/>
      <c r="K382" s="24"/>
      <c r="L382" s="24"/>
    </row>
    <row r="383" spans="6:12" ht="13.5">
      <c r="F383" s="24"/>
      <c r="G383" s="24"/>
      <c r="H383" s="24"/>
      <c r="I383" s="24"/>
      <c r="J383" s="24"/>
      <c r="K383" s="24"/>
      <c r="L383" s="24"/>
    </row>
    <row r="384" spans="6:12" ht="13.5">
      <c r="F384" s="24"/>
      <c r="G384" s="24"/>
      <c r="H384" s="24"/>
      <c r="I384" s="24"/>
      <c r="J384" s="24"/>
      <c r="K384" s="24"/>
      <c r="L384" s="24"/>
    </row>
    <row r="385" spans="6:12" ht="13.5">
      <c r="F385" s="24"/>
      <c r="G385" s="24"/>
      <c r="H385" s="24"/>
      <c r="I385" s="24"/>
      <c r="J385" s="24"/>
      <c r="K385" s="24"/>
      <c r="L385" s="24"/>
    </row>
    <row r="386" spans="6:12" ht="13.5">
      <c r="F386" s="24"/>
      <c r="G386" s="24"/>
      <c r="H386" s="24"/>
      <c r="I386" s="24"/>
      <c r="J386" s="24"/>
      <c r="K386" s="24"/>
      <c r="L386" s="24"/>
    </row>
    <row r="387" spans="6:12" ht="13.5">
      <c r="F387" s="24"/>
      <c r="G387" s="24"/>
      <c r="H387" s="24"/>
      <c r="I387" s="24"/>
      <c r="J387" s="24"/>
      <c r="K387" s="24"/>
      <c r="L387" s="24"/>
    </row>
    <row r="388" spans="6:12" ht="13.5">
      <c r="F388" s="24"/>
      <c r="G388" s="24"/>
      <c r="H388" s="24"/>
      <c r="I388" s="24"/>
      <c r="J388" s="24"/>
      <c r="K388" s="24"/>
      <c r="L388" s="24"/>
    </row>
    <row r="389" spans="6:12" ht="13.5">
      <c r="F389" s="24"/>
      <c r="G389" s="24"/>
      <c r="H389" s="24"/>
      <c r="I389" s="24"/>
      <c r="J389" s="24"/>
      <c r="K389" s="24"/>
      <c r="L389" s="24"/>
    </row>
    <row r="390" spans="6:12" ht="13.5">
      <c r="F390" s="24"/>
      <c r="G390" s="24"/>
      <c r="H390" s="24"/>
      <c r="I390" s="24"/>
      <c r="J390" s="24"/>
      <c r="K390" s="24"/>
      <c r="L390" s="24"/>
    </row>
    <row r="391" spans="6:12" ht="13.5">
      <c r="F391" s="24"/>
      <c r="G391" s="24"/>
      <c r="H391" s="24"/>
      <c r="I391" s="24"/>
      <c r="J391" s="24"/>
      <c r="K391" s="24"/>
      <c r="L391" s="24"/>
    </row>
    <row r="392" spans="6:12" ht="13.5">
      <c r="F392" s="24"/>
      <c r="G392" s="24"/>
      <c r="H392" s="24"/>
      <c r="I392" s="24"/>
      <c r="J392" s="24"/>
      <c r="K392" s="24"/>
      <c r="L392" s="24"/>
    </row>
    <row r="393" spans="6:12" ht="13.5">
      <c r="F393" s="24"/>
      <c r="G393" s="24"/>
      <c r="H393" s="24"/>
      <c r="I393" s="24"/>
      <c r="J393" s="24"/>
      <c r="K393" s="24"/>
      <c r="L393" s="24"/>
    </row>
    <row r="394" spans="6:12" ht="13.5">
      <c r="F394" s="24"/>
      <c r="G394" s="24"/>
      <c r="H394" s="24"/>
      <c r="I394" s="24"/>
      <c r="J394" s="24"/>
      <c r="K394" s="24"/>
      <c r="L394" s="24"/>
    </row>
    <row r="395" spans="6:12" ht="13.5">
      <c r="F395" s="24"/>
      <c r="G395" s="24"/>
      <c r="H395" s="24"/>
      <c r="I395" s="24"/>
      <c r="J395" s="24"/>
      <c r="K395" s="24"/>
      <c r="L395" s="24"/>
    </row>
    <row r="396" spans="6:12" ht="13.5">
      <c r="F396" s="24"/>
      <c r="G396" s="24"/>
      <c r="H396" s="24"/>
      <c r="I396" s="24"/>
      <c r="J396" s="24"/>
      <c r="K396" s="24"/>
      <c r="L396" s="24"/>
    </row>
    <row r="397" spans="6:12" ht="13.5">
      <c r="F397" s="24"/>
      <c r="G397" s="24"/>
      <c r="H397" s="24"/>
      <c r="I397" s="24"/>
      <c r="J397" s="24"/>
      <c r="K397" s="24"/>
      <c r="L397" s="24"/>
    </row>
    <row r="398" spans="6:12" ht="13.5">
      <c r="F398" s="24"/>
      <c r="G398" s="24"/>
      <c r="H398" s="24"/>
      <c r="I398" s="24"/>
      <c r="J398" s="24"/>
      <c r="K398" s="24"/>
      <c r="L398" s="24"/>
    </row>
    <row r="399" spans="6:12" ht="13.5">
      <c r="F399" s="24"/>
      <c r="G399" s="24"/>
      <c r="H399" s="24"/>
      <c r="I399" s="24"/>
      <c r="J399" s="24"/>
      <c r="K399" s="24"/>
      <c r="L399" s="24"/>
    </row>
    <row r="400" spans="6:12" ht="13.5">
      <c r="F400" s="24"/>
      <c r="G400" s="24"/>
      <c r="H400" s="24"/>
      <c r="I400" s="24"/>
      <c r="J400" s="24"/>
      <c r="K400" s="24"/>
      <c r="L400" s="24"/>
    </row>
    <row r="401" spans="6:12" ht="13.5">
      <c r="F401" s="24"/>
      <c r="G401" s="24"/>
      <c r="H401" s="24"/>
      <c r="I401" s="24"/>
      <c r="J401" s="24"/>
      <c r="K401" s="24"/>
      <c r="L401" s="24"/>
    </row>
    <row r="402" spans="6:12" ht="13.5">
      <c r="F402" s="24"/>
      <c r="G402" s="24"/>
      <c r="H402" s="24"/>
      <c r="I402" s="24"/>
      <c r="J402" s="24"/>
      <c r="K402" s="24"/>
      <c r="L402" s="24"/>
    </row>
    <row r="403" spans="6:12" ht="13.5">
      <c r="F403" s="24"/>
      <c r="G403" s="24"/>
      <c r="H403" s="24"/>
      <c r="I403" s="24"/>
      <c r="J403" s="24"/>
      <c r="K403" s="24"/>
      <c r="L403" s="24"/>
    </row>
    <row r="404" spans="6:12" ht="13.5">
      <c r="F404" s="24"/>
      <c r="G404" s="24"/>
      <c r="H404" s="24"/>
      <c r="I404" s="24"/>
      <c r="J404" s="24"/>
      <c r="K404" s="24"/>
      <c r="L404" s="24"/>
    </row>
    <row r="405" spans="6:12" ht="13.5">
      <c r="F405" s="24"/>
      <c r="G405" s="24"/>
      <c r="H405" s="24"/>
      <c r="I405" s="24"/>
      <c r="J405" s="24"/>
      <c r="K405" s="24"/>
      <c r="L405" s="24"/>
    </row>
    <row r="406" spans="6:12" ht="13.5">
      <c r="F406" s="24"/>
      <c r="G406" s="24"/>
      <c r="H406" s="24"/>
      <c r="I406" s="24"/>
      <c r="J406" s="24"/>
      <c r="K406" s="24"/>
      <c r="L406" s="24"/>
    </row>
    <row r="407" spans="6:12" ht="13.5">
      <c r="F407" s="24"/>
      <c r="G407" s="24"/>
      <c r="H407" s="24"/>
      <c r="I407" s="24"/>
      <c r="J407" s="24"/>
      <c r="K407" s="24"/>
      <c r="L407" s="24"/>
    </row>
    <row r="408" spans="6:12" ht="13.5">
      <c r="F408" s="24"/>
      <c r="G408" s="24"/>
      <c r="H408" s="24"/>
      <c r="I408" s="24"/>
      <c r="J408" s="24"/>
      <c r="K408" s="24"/>
      <c r="L408" s="24"/>
    </row>
    <row r="409" spans="6:12" ht="13.5">
      <c r="F409" s="24"/>
      <c r="G409" s="24"/>
      <c r="H409" s="24"/>
      <c r="I409" s="24"/>
      <c r="J409" s="24"/>
      <c r="K409" s="24"/>
      <c r="L409" s="24"/>
    </row>
    <row r="410" spans="6:12" ht="13.5">
      <c r="F410" s="24"/>
      <c r="G410" s="24"/>
      <c r="H410" s="24"/>
      <c r="I410" s="24"/>
      <c r="J410" s="24"/>
      <c r="K410" s="24"/>
      <c r="L410" s="24"/>
    </row>
    <row r="411" spans="6:12" ht="13.5">
      <c r="F411" s="24"/>
      <c r="G411" s="24"/>
      <c r="H411" s="24"/>
      <c r="I411" s="24"/>
      <c r="J411" s="24"/>
      <c r="K411" s="24"/>
      <c r="L411" s="24"/>
    </row>
    <row r="412" spans="6:12" ht="13.5">
      <c r="F412" s="24"/>
      <c r="G412" s="24"/>
      <c r="H412" s="24"/>
      <c r="I412" s="24"/>
      <c r="J412" s="24"/>
      <c r="K412" s="24"/>
      <c r="L412" s="24"/>
    </row>
    <row r="413" spans="6:12" ht="13.5">
      <c r="F413" s="24"/>
      <c r="G413" s="24"/>
      <c r="H413" s="24"/>
      <c r="I413" s="24"/>
      <c r="J413" s="24"/>
      <c r="K413" s="24"/>
      <c r="L413" s="24"/>
    </row>
    <row r="414" spans="6:12" ht="13.5">
      <c r="F414" s="24"/>
      <c r="G414" s="24"/>
      <c r="H414" s="24"/>
      <c r="I414" s="24"/>
      <c r="J414" s="24"/>
      <c r="K414" s="24"/>
      <c r="L414" s="24"/>
    </row>
    <row r="415" spans="6:12" ht="13.5">
      <c r="F415" s="24"/>
      <c r="G415" s="24"/>
      <c r="H415" s="24"/>
      <c r="I415" s="24"/>
      <c r="J415" s="24"/>
      <c r="K415" s="24"/>
      <c r="L415" s="24"/>
    </row>
    <row r="416" spans="6:12" ht="13.5">
      <c r="F416" s="24"/>
      <c r="G416" s="24"/>
      <c r="H416" s="24"/>
      <c r="I416" s="24"/>
      <c r="J416" s="24"/>
      <c r="K416" s="24"/>
      <c r="L416" s="24"/>
    </row>
    <row r="417" spans="6:12" ht="13.5">
      <c r="F417" s="24"/>
      <c r="G417" s="24"/>
      <c r="H417" s="24"/>
      <c r="I417" s="24"/>
      <c r="J417" s="24"/>
      <c r="K417" s="24"/>
      <c r="L417" s="24"/>
    </row>
    <row r="418" spans="6:12" ht="13.5">
      <c r="F418" s="24"/>
      <c r="G418" s="24"/>
      <c r="H418" s="24"/>
      <c r="I418" s="24"/>
      <c r="J418" s="24"/>
      <c r="K418" s="24"/>
      <c r="L418" s="24"/>
    </row>
    <row r="419" spans="6:12" ht="13.5">
      <c r="F419" s="24"/>
      <c r="G419" s="24"/>
      <c r="H419" s="24"/>
      <c r="I419" s="24"/>
      <c r="J419" s="24"/>
      <c r="K419" s="24"/>
      <c r="L419" s="24"/>
    </row>
    <row r="420" spans="6:12" ht="13.5">
      <c r="F420" s="24"/>
      <c r="G420" s="24"/>
      <c r="H420" s="24"/>
      <c r="I420" s="24"/>
      <c r="J420" s="24"/>
      <c r="K420" s="24"/>
      <c r="L420" s="24"/>
    </row>
    <row r="421" spans="6:12" ht="13.5">
      <c r="F421" s="24"/>
      <c r="G421" s="24"/>
      <c r="H421" s="24"/>
      <c r="I421" s="24"/>
      <c r="J421" s="24"/>
      <c r="K421" s="24"/>
      <c r="L421" s="24"/>
    </row>
    <row r="422" spans="6:12" ht="13.5">
      <c r="F422" s="24"/>
      <c r="G422" s="24"/>
      <c r="H422" s="24"/>
      <c r="I422" s="24"/>
      <c r="J422" s="24"/>
      <c r="K422" s="24"/>
      <c r="L422" s="24"/>
    </row>
    <row r="423" spans="6:12" ht="13.5">
      <c r="F423" s="24"/>
      <c r="G423" s="24"/>
      <c r="H423" s="24"/>
      <c r="I423" s="24"/>
      <c r="J423" s="24"/>
      <c r="K423" s="24"/>
      <c r="L423" s="24"/>
    </row>
    <row r="424" spans="6:12" ht="13.5">
      <c r="F424" s="24"/>
      <c r="G424" s="24"/>
      <c r="H424" s="24"/>
      <c r="I424" s="24"/>
      <c r="J424" s="24"/>
      <c r="K424" s="24"/>
      <c r="L424" s="24"/>
    </row>
    <row r="425" spans="6:12" ht="13.5">
      <c r="F425" s="24"/>
      <c r="G425" s="24"/>
      <c r="H425" s="24"/>
      <c r="I425" s="24"/>
      <c r="J425" s="24"/>
      <c r="K425" s="24"/>
      <c r="L425" s="24"/>
    </row>
    <row r="426" spans="6:12" ht="13.5">
      <c r="F426" s="24"/>
      <c r="G426" s="24"/>
      <c r="H426" s="24"/>
      <c r="I426" s="24"/>
      <c r="J426" s="24"/>
      <c r="K426" s="24"/>
      <c r="L426" s="24"/>
    </row>
    <row r="427" spans="6:12" ht="13.5">
      <c r="F427" s="24"/>
      <c r="G427" s="24"/>
      <c r="H427" s="24"/>
      <c r="I427" s="24"/>
      <c r="J427" s="24"/>
      <c r="K427" s="24"/>
      <c r="L427" s="24"/>
    </row>
    <row r="428" spans="6:12" ht="13.5">
      <c r="F428" s="24"/>
      <c r="G428" s="24"/>
      <c r="H428" s="24"/>
      <c r="I428" s="24"/>
      <c r="J428" s="24"/>
      <c r="K428" s="24"/>
      <c r="L428" s="24"/>
    </row>
    <row r="429" spans="6:12" ht="13.5">
      <c r="F429" s="24"/>
      <c r="G429" s="24"/>
      <c r="H429" s="24"/>
      <c r="I429" s="24"/>
      <c r="J429" s="24"/>
      <c r="K429" s="24"/>
      <c r="L429" s="24"/>
    </row>
    <row r="430" spans="6:12" ht="13.5">
      <c r="F430" s="24"/>
      <c r="G430" s="24"/>
      <c r="H430" s="24"/>
      <c r="I430" s="24"/>
      <c r="J430" s="24"/>
      <c r="K430" s="24"/>
      <c r="L430" s="24"/>
    </row>
    <row r="431" spans="6:12" ht="13.5">
      <c r="F431" s="24"/>
      <c r="G431" s="24"/>
      <c r="H431" s="24"/>
      <c r="I431" s="24"/>
      <c r="J431" s="24"/>
      <c r="K431" s="24"/>
      <c r="L431" s="24"/>
    </row>
    <row r="432" spans="6:12" ht="13.5">
      <c r="F432" s="24"/>
      <c r="G432" s="24"/>
      <c r="H432" s="24"/>
      <c r="I432" s="24"/>
      <c r="J432" s="24"/>
      <c r="K432" s="24"/>
      <c r="L432" s="24"/>
    </row>
    <row r="433" spans="6:12" ht="13.5">
      <c r="F433" s="24"/>
      <c r="G433" s="24"/>
      <c r="H433" s="24"/>
      <c r="I433" s="24"/>
      <c r="J433" s="24"/>
      <c r="K433" s="24"/>
      <c r="L433" s="24"/>
    </row>
    <row r="434" spans="6:12" ht="13.5">
      <c r="F434" s="24"/>
      <c r="G434" s="24"/>
      <c r="H434" s="24"/>
      <c r="I434" s="24"/>
      <c r="J434" s="24"/>
      <c r="K434" s="24"/>
      <c r="L434" s="24"/>
    </row>
    <row r="435" spans="6:12" ht="13.5">
      <c r="F435" s="24"/>
      <c r="G435" s="24"/>
      <c r="H435" s="24"/>
      <c r="I435" s="24"/>
      <c r="J435" s="24"/>
      <c r="K435" s="24"/>
      <c r="L435" s="24"/>
    </row>
    <row r="436" spans="6:12" ht="13.5">
      <c r="F436" s="24"/>
      <c r="G436" s="24"/>
      <c r="H436" s="24"/>
      <c r="I436" s="24"/>
      <c r="J436" s="24"/>
      <c r="K436" s="24"/>
      <c r="L436" s="24"/>
    </row>
    <row r="437" spans="6:12" ht="13.5">
      <c r="F437" s="24"/>
      <c r="G437" s="24"/>
      <c r="H437" s="24"/>
      <c r="I437" s="24"/>
      <c r="J437" s="24"/>
      <c r="K437" s="24"/>
      <c r="L437" s="24"/>
    </row>
    <row r="438" spans="6:12" ht="13.5">
      <c r="F438" s="24"/>
      <c r="G438" s="24"/>
      <c r="H438" s="24"/>
      <c r="I438" s="24"/>
      <c r="J438" s="24"/>
      <c r="K438" s="24"/>
      <c r="L438" s="24"/>
    </row>
    <row r="439" spans="6:12" ht="13.5">
      <c r="F439" s="24"/>
      <c r="G439" s="24"/>
      <c r="H439" s="24"/>
      <c r="I439" s="24"/>
      <c r="J439" s="24"/>
      <c r="K439" s="24"/>
      <c r="L439" s="24"/>
    </row>
    <row r="440" spans="6:12" ht="13.5">
      <c r="F440" s="24"/>
      <c r="G440" s="24"/>
      <c r="H440" s="24"/>
      <c r="I440" s="24"/>
      <c r="J440" s="24"/>
      <c r="K440" s="24"/>
      <c r="L440" s="24"/>
    </row>
    <row r="441" spans="6:12" ht="13.5">
      <c r="F441" s="24"/>
      <c r="G441" s="24"/>
      <c r="H441" s="24"/>
      <c r="I441" s="24"/>
      <c r="J441" s="24"/>
      <c r="K441" s="24"/>
      <c r="L441" s="24"/>
    </row>
    <row r="442" spans="6:12" ht="13.5">
      <c r="F442" s="24"/>
      <c r="G442" s="24"/>
      <c r="H442" s="24"/>
      <c r="I442" s="24"/>
      <c r="J442" s="24"/>
      <c r="K442" s="24"/>
      <c r="L442" s="24"/>
    </row>
    <row r="443" spans="6:12" ht="13.5">
      <c r="F443" s="24"/>
      <c r="G443" s="24"/>
      <c r="H443" s="24"/>
      <c r="I443" s="24"/>
      <c r="J443" s="24"/>
      <c r="K443" s="24"/>
      <c r="L443" s="24"/>
    </row>
    <row r="444" spans="6:12" ht="13.5">
      <c r="F444" s="24"/>
      <c r="G444" s="24"/>
      <c r="H444" s="24"/>
      <c r="I444" s="24"/>
      <c r="J444" s="24"/>
      <c r="K444" s="24"/>
      <c r="L444" s="24"/>
    </row>
    <row r="445" spans="6:12" ht="13.5">
      <c r="F445" s="24"/>
      <c r="G445" s="24"/>
      <c r="H445" s="24"/>
      <c r="I445" s="24"/>
      <c r="J445" s="24"/>
      <c r="K445" s="24"/>
      <c r="L445" s="24"/>
    </row>
    <row r="446" spans="6:12" ht="13.5">
      <c r="F446" s="24"/>
      <c r="G446" s="24"/>
      <c r="H446" s="24"/>
      <c r="I446" s="24"/>
      <c r="J446" s="24"/>
      <c r="K446" s="24"/>
      <c r="L446" s="24"/>
    </row>
    <row r="447" spans="6:12" ht="13.5">
      <c r="F447" s="24"/>
      <c r="G447" s="24"/>
      <c r="H447" s="24"/>
      <c r="I447" s="24"/>
      <c r="J447" s="24"/>
      <c r="K447" s="24"/>
      <c r="L447" s="24"/>
    </row>
    <row r="448" spans="6:12" ht="13.5">
      <c r="F448" s="24"/>
      <c r="G448" s="24"/>
      <c r="H448" s="24"/>
      <c r="I448" s="24"/>
      <c r="J448" s="24"/>
      <c r="K448" s="24"/>
      <c r="L448" s="24"/>
    </row>
    <row r="449" spans="6:12" ht="13.5">
      <c r="F449" s="24"/>
      <c r="G449" s="24"/>
      <c r="H449" s="24"/>
      <c r="I449" s="24"/>
      <c r="J449" s="24"/>
      <c r="K449" s="24"/>
      <c r="L449" s="24"/>
    </row>
    <row r="450" spans="6:12" ht="13.5">
      <c r="F450" s="24"/>
      <c r="G450" s="24"/>
      <c r="H450" s="24"/>
      <c r="I450" s="24"/>
      <c r="J450" s="24"/>
      <c r="K450" s="24"/>
      <c r="L450" s="24"/>
    </row>
    <row r="451" spans="6:12" ht="13.5">
      <c r="F451" s="24"/>
      <c r="G451" s="24"/>
      <c r="H451" s="24"/>
      <c r="I451" s="24"/>
      <c r="J451" s="24"/>
      <c r="K451" s="24"/>
      <c r="L451" s="24"/>
    </row>
    <row r="452" spans="6:12" ht="13.5">
      <c r="F452" s="24"/>
      <c r="G452" s="24"/>
      <c r="H452" s="24"/>
      <c r="I452" s="24"/>
      <c r="J452" s="24"/>
      <c r="K452" s="24"/>
      <c r="L452" s="24"/>
    </row>
    <row r="453" spans="6:12" ht="13.5">
      <c r="F453" s="24"/>
      <c r="G453" s="24"/>
      <c r="H453" s="24"/>
      <c r="I453" s="24"/>
      <c r="J453" s="24"/>
      <c r="K453" s="24"/>
      <c r="L453" s="24"/>
    </row>
    <row r="454" spans="6:12" ht="13.5">
      <c r="F454" s="24"/>
      <c r="G454" s="24"/>
      <c r="H454" s="24"/>
      <c r="I454" s="24"/>
      <c r="J454" s="24"/>
      <c r="K454" s="24"/>
      <c r="L454" s="24"/>
    </row>
    <row r="455" spans="6:12" ht="13.5">
      <c r="F455" s="24"/>
      <c r="G455" s="24"/>
      <c r="H455" s="24"/>
      <c r="I455" s="24"/>
      <c r="J455" s="24"/>
      <c r="K455" s="24"/>
      <c r="L455" s="24"/>
    </row>
    <row r="456" spans="6:12" ht="13.5">
      <c r="F456" s="24"/>
      <c r="G456" s="24"/>
      <c r="H456" s="24"/>
      <c r="I456" s="24"/>
      <c r="J456" s="24"/>
      <c r="K456" s="24"/>
      <c r="L456" s="24"/>
    </row>
    <row r="457" spans="6:12" ht="13.5">
      <c r="F457" s="24"/>
      <c r="G457" s="24"/>
      <c r="H457" s="24"/>
      <c r="I457" s="24"/>
      <c r="J457" s="24"/>
      <c r="K457" s="24"/>
      <c r="L457" s="24"/>
    </row>
    <row r="458" spans="6:12" ht="13.5">
      <c r="F458" s="24"/>
      <c r="G458" s="24"/>
      <c r="H458" s="24"/>
      <c r="I458" s="24"/>
      <c r="J458" s="24"/>
      <c r="K458" s="24"/>
      <c r="L458" s="24"/>
    </row>
    <row r="459" spans="6:12" ht="13.5">
      <c r="F459" s="24"/>
      <c r="G459" s="24"/>
      <c r="H459" s="24"/>
      <c r="I459" s="24"/>
      <c r="J459" s="24"/>
      <c r="K459" s="24"/>
      <c r="L459" s="24"/>
    </row>
    <row r="460" spans="6:12" ht="13.5">
      <c r="F460" s="24"/>
      <c r="G460" s="24"/>
      <c r="H460" s="24"/>
      <c r="I460" s="24"/>
      <c r="J460" s="24"/>
      <c r="K460" s="24"/>
      <c r="L460" s="24"/>
    </row>
    <row r="461" spans="6:12" ht="13.5">
      <c r="F461" s="24"/>
      <c r="G461" s="24"/>
      <c r="H461" s="24"/>
      <c r="I461" s="24"/>
      <c r="J461" s="24"/>
      <c r="K461" s="24"/>
      <c r="L461" s="24"/>
    </row>
    <row r="462" spans="6:12" ht="13.5">
      <c r="F462" s="24"/>
      <c r="G462" s="24"/>
      <c r="H462" s="24"/>
      <c r="I462" s="24"/>
      <c r="J462" s="24"/>
      <c r="K462" s="24"/>
      <c r="L462" s="24"/>
    </row>
    <row r="463" spans="6:12" ht="13.5">
      <c r="F463" s="24"/>
      <c r="G463" s="24"/>
      <c r="H463" s="24"/>
      <c r="I463" s="24"/>
      <c r="J463" s="24"/>
      <c r="K463" s="24"/>
      <c r="L463" s="24"/>
    </row>
    <row r="464" spans="6:12" ht="13.5">
      <c r="F464" s="24"/>
      <c r="G464" s="24"/>
      <c r="H464" s="24"/>
      <c r="I464" s="24"/>
      <c r="J464" s="24"/>
      <c r="K464" s="24"/>
      <c r="L464" s="24"/>
    </row>
    <row r="465" spans="6:12" ht="13.5">
      <c r="F465" s="24"/>
      <c r="G465" s="24"/>
      <c r="H465" s="24"/>
      <c r="I465" s="24"/>
      <c r="J465" s="24"/>
      <c r="K465" s="24"/>
      <c r="L465" s="24"/>
    </row>
    <row r="466" spans="6:12" ht="13.5">
      <c r="F466" s="24"/>
      <c r="G466" s="24"/>
      <c r="H466" s="24"/>
      <c r="I466" s="24"/>
      <c r="J466" s="24"/>
      <c r="K466" s="24"/>
      <c r="L466" s="24"/>
    </row>
    <row r="467" spans="6:12" ht="13.5">
      <c r="F467" s="24"/>
      <c r="G467" s="24"/>
      <c r="H467" s="24"/>
      <c r="I467" s="24"/>
      <c r="J467" s="24"/>
      <c r="K467" s="24"/>
      <c r="L467" s="24"/>
    </row>
    <row r="468" spans="6:12" ht="13.5">
      <c r="F468" s="24"/>
      <c r="G468" s="24"/>
      <c r="H468" s="24"/>
      <c r="I468" s="24"/>
      <c r="J468" s="24"/>
      <c r="K468" s="24"/>
      <c r="L468" s="24"/>
    </row>
    <row r="469" spans="6:12" ht="13.5">
      <c r="F469" s="24"/>
      <c r="G469" s="24"/>
      <c r="H469" s="24"/>
      <c r="I469" s="24"/>
      <c r="J469" s="24"/>
      <c r="K469" s="24"/>
      <c r="L469" s="24"/>
    </row>
    <row r="470" spans="6:12" ht="13.5">
      <c r="F470" s="24"/>
      <c r="G470" s="24"/>
      <c r="H470" s="24"/>
      <c r="I470" s="24"/>
      <c r="J470" s="24"/>
      <c r="K470" s="24"/>
      <c r="L470" s="24"/>
    </row>
    <row r="471" spans="6:12" ht="13.5">
      <c r="F471" s="24"/>
      <c r="G471" s="24"/>
      <c r="H471" s="24"/>
      <c r="I471" s="24"/>
      <c r="J471" s="24"/>
      <c r="K471" s="24"/>
      <c r="L471" s="24"/>
    </row>
    <row r="472" spans="6:12" ht="13.5">
      <c r="F472" s="24"/>
      <c r="G472" s="24"/>
      <c r="H472" s="24"/>
      <c r="I472" s="24"/>
      <c r="J472" s="24"/>
      <c r="K472" s="24"/>
      <c r="L472" s="24"/>
    </row>
    <row r="473" spans="6:12" ht="13.5">
      <c r="F473" s="24"/>
      <c r="G473" s="24"/>
      <c r="H473" s="24"/>
      <c r="I473" s="24"/>
      <c r="J473" s="24"/>
      <c r="K473" s="24"/>
      <c r="L473" s="24"/>
    </row>
    <row r="474" spans="6:12" ht="13.5">
      <c r="F474" s="24"/>
      <c r="G474" s="24"/>
      <c r="H474" s="24"/>
      <c r="I474" s="24"/>
      <c r="J474" s="24"/>
      <c r="K474" s="24"/>
      <c r="L474" s="24"/>
    </row>
    <row r="475" spans="6:12" ht="13.5">
      <c r="F475" s="24"/>
      <c r="G475" s="24"/>
      <c r="H475" s="24"/>
      <c r="I475" s="24"/>
      <c r="J475" s="24"/>
      <c r="K475" s="24"/>
      <c r="L475" s="24"/>
    </row>
    <row r="476" spans="6:12" ht="13.5">
      <c r="F476" s="24"/>
      <c r="G476" s="24"/>
      <c r="H476" s="24"/>
      <c r="I476" s="24"/>
      <c r="J476" s="24"/>
      <c r="K476" s="24"/>
      <c r="L476" s="24"/>
    </row>
    <row r="477" spans="6:12" ht="13.5">
      <c r="F477" s="24"/>
      <c r="G477" s="24"/>
      <c r="H477" s="24"/>
      <c r="I477" s="24"/>
      <c r="J477" s="24"/>
      <c r="K477" s="24"/>
      <c r="L477" s="24"/>
    </row>
    <row r="478" spans="6:12" ht="13.5">
      <c r="F478" s="24"/>
      <c r="G478" s="24"/>
      <c r="H478" s="24"/>
      <c r="I478" s="24"/>
      <c r="J478" s="24"/>
      <c r="K478" s="24"/>
      <c r="L478" s="24"/>
    </row>
    <row r="479" spans="6:12" ht="13.5">
      <c r="F479" s="24"/>
      <c r="G479" s="24"/>
      <c r="H479" s="24"/>
      <c r="I479" s="24"/>
      <c r="J479" s="24"/>
      <c r="K479" s="24"/>
      <c r="L479" s="24"/>
    </row>
    <row r="480" spans="6:12" ht="13.5">
      <c r="F480" s="24"/>
      <c r="G480" s="24"/>
      <c r="H480" s="24"/>
      <c r="I480" s="24"/>
      <c r="J480" s="24"/>
      <c r="K480" s="24"/>
      <c r="L480" s="24"/>
    </row>
    <row r="481" spans="6:12" ht="13.5">
      <c r="F481" s="24"/>
      <c r="G481" s="24"/>
      <c r="H481" s="24"/>
      <c r="I481" s="24"/>
      <c r="J481" s="24"/>
      <c r="K481" s="24"/>
      <c r="L481" s="24"/>
    </row>
    <row r="482" spans="6:12" ht="13.5">
      <c r="F482" s="24"/>
      <c r="G482" s="24"/>
      <c r="H482" s="24"/>
      <c r="I482" s="24"/>
      <c r="J482" s="24"/>
      <c r="K482" s="24"/>
      <c r="L482" s="24"/>
    </row>
    <row r="483" spans="6:12" ht="13.5">
      <c r="F483" s="24"/>
      <c r="G483" s="24"/>
      <c r="H483" s="24"/>
      <c r="I483" s="24"/>
      <c r="J483" s="24"/>
      <c r="K483" s="24"/>
      <c r="L483" s="24"/>
    </row>
    <row r="484" spans="6:12" ht="13.5">
      <c r="F484" s="24"/>
      <c r="G484" s="24"/>
      <c r="H484" s="24"/>
      <c r="I484" s="24"/>
      <c r="J484" s="24"/>
      <c r="K484" s="24"/>
      <c r="L484" s="24"/>
    </row>
    <row r="485" spans="6:12" ht="13.5">
      <c r="F485" s="24"/>
      <c r="G485" s="24"/>
      <c r="H485" s="24"/>
      <c r="I485" s="24"/>
      <c r="J485" s="24"/>
      <c r="K485" s="24"/>
      <c r="L485" s="24"/>
    </row>
    <row r="486" spans="6:12" ht="13.5">
      <c r="F486" s="24"/>
      <c r="G486" s="24"/>
      <c r="H486" s="24"/>
      <c r="I486" s="24"/>
      <c r="J486" s="24"/>
      <c r="K486" s="24"/>
      <c r="L486" s="24"/>
    </row>
    <row r="487" spans="6:12" ht="13.5">
      <c r="F487" s="24"/>
      <c r="G487" s="24"/>
      <c r="H487" s="24"/>
      <c r="I487" s="24"/>
      <c r="J487" s="24"/>
      <c r="K487" s="24"/>
      <c r="L487" s="24"/>
    </row>
    <row r="488" spans="6:12" ht="13.5">
      <c r="F488" s="24"/>
      <c r="G488" s="24"/>
      <c r="H488" s="24"/>
      <c r="I488" s="24"/>
      <c r="J488" s="24"/>
      <c r="K488" s="24"/>
      <c r="L488" s="24"/>
    </row>
    <row r="489" spans="6:12" ht="13.5">
      <c r="F489" s="24"/>
      <c r="G489" s="24"/>
      <c r="H489" s="24"/>
      <c r="I489" s="24"/>
      <c r="J489" s="24"/>
      <c r="K489" s="24"/>
      <c r="L489" s="24"/>
    </row>
    <row r="490" spans="6:12" ht="13.5">
      <c r="F490" s="24"/>
      <c r="G490" s="24"/>
      <c r="H490" s="24"/>
      <c r="I490" s="24"/>
      <c r="J490" s="24"/>
      <c r="K490" s="24"/>
      <c r="L490" s="24"/>
    </row>
    <row r="491" spans="6:12" ht="13.5">
      <c r="F491" s="24"/>
      <c r="G491" s="24"/>
      <c r="H491" s="24"/>
      <c r="I491" s="24"/>
      <c r="J491" s="24"/>
      <c r="K491" s="24"/>
      <c r="L491" s="24"/>
    </row>
    <row r="492" spans="6:12" ht="13.5">
      <c r="F492" s="24"/>
      <c r="G492" s="24"/>
      <c r="H492" s="24"/>
      <c r="I492" s="24"/>
      <c r="J492" s="24"/>
      <c r="K492" s="24"/>
      <c r="L492" s="24"/>
    </row>
    <row r="493" spans="6:12" ht="13.5">
      <c r="F493" s="24"/>
      <c r="G493" s="24"/>
      <c r="H493" s="24"/>
      <c r="I493" s="24"/>
      <c r="J493" s="24"/>
      <c r="K493" s="24"/>
      <c r="L493" s="24"/>
    </row>
    <row r="494" spans="6:12" ht="13.5">
      <c r="F494" s="24"/>
      <c r="G494" s="24"/>
      <c r="H494" s="24"/>
      <c r="I494" s="24"/>
      <c r="J494" s="24"/>
      <c r="K494" s="24"/>
      <c r="L494" s="24"/>
    </row>
    <row r="495" spans="6:12" ht="13.5">
      <c r="F495" s="24"/>
      <c r="G495" s="24"/>
      <c r="H495" s="24"/>
      <c r="I495" s="24"/>
      <c r="J495" s="24"/>
      <c r="K495" s="24"/>
      <c r="L495" s="24"/>
    </row>
    <row r="496" spans="6:12" ht="13.5">
      <c r="F496" s="24"/>
      <c r="G496" s="24"/>
      <c r="H496" s="24"/>
      <c r="I496" s="24"/>
      <c r="J496" s="24"/>
      <c r="K496" s="24"/>
      <c r="L496" s="24"/>
    </row>
    <row r="497" spans="6:12" ht="13.5">
      <c r="F497" s="24"/>
      <c r="G497" s="24"/>
      <c r="H497" s="24"/>
      <c r="I497" s="24"/>
      <c r="J497" s="24"/>
      <c r="K497" s="24"/>
      <c r="L497" s="24"/>
    </row>
    <row r="498" spans="6:12" ht="13.5">
      <c r="F498" s="24"/>
      <c r="G498" s="24"/>
      <c r="H498" s="24"/>
      <c r="I498" s="24"/>
      <c r="J498" s="24"/>
      <c r="K498" s="24"/>
      <c r="L498" s="24"/>
    </row>
    <row r="499" spans="6:12" ht="13.5">
      <c r="F499" s="24"/>
      <c r="G499" s="24"/>
      <c r="H499" s="24"/>
      <c r="I499" s="24"/>
      <c r="J499" s="24"/>
      <c r="K499" s="24"/>
      <c r="L499" s="24"/>
    </row>
    <row r="500" spans="6:12" ht="13.5">
      <c r="F500" s="24"/>
      <c r="G500" s="24"/>
      <c r="H500" s="24"/>
      <c r="I500" s="24"/>
      <c r="J500" s="24"/>
      <c r="K500" s="24"/>
      <c r="L500" s="24"/>
    </row>
    <row r="501" spans="6:12" ht="13.5">
      <c r="F501" s="24"/>
      <c r="G501" s="24"/>
      <c r="H501" s="24"/>
      <c r="I501" s="24"/>
      <c r="J501" s="24"/>
      <c r="K501" s="24"/>
      <c r="L501" s="24"/>
    </row>
    <row r="502" spans="6:12" ht="13.5">
      <c r="F502" s="24"/>
      <c r="G502" s="24"/>
      <c r="H502" s="24"/>
      <c r="I502" s="24"/>
      <c r="J502" s="24"/>
      <c r="K502" s="24"/>
      <c r="L502" s="24"/>
    </row>
    <row r="503" spans="6:12" ht="13.5">
      <c r="F503" s="24"/>
      <c r="G503" s="24"/>
      <c r="H503" s="24"/>
      <c r="I503" s="24"/>
      <c r="J503" s="24"/>
      <c r="K503" s="24"/>
      <c r="L503" s="24"/>
    </row>
    <row r="504" spans="6:12" ht="13.5">
      <c r="F504" s="24"/>
      <c r="G504" s="24"/>
      <c r="H504" s="24"/>
      <c r="I504" s="24"/>
      <c r="J504" s="24"/>
      <c r="K504" s="24"/>
      <c r="L504" s="24"/>
    </row>
    <row r="505" spans="6:12" ht="13.5">
      <c r="F505" s="24"/>
      <c r="G505" s="24"/>
      <c r="H505" s="24"/>
      <c r="I505" s="24"/>
      <c r="J505" s="24"/>
      <c r="K505" s="24"/>
      <c r="L505" s="24"/>
    </row>
    <row r="506" spans="6:12" ht="13.5">
      <c r="F506" s="24"/>
      <c r="G506" s="24"/>
      <c r="H506" s="24"/>
      <c r="I506" s="24"/>
      <c r="J506" s="24"/>
      <c r="K506" s="24"/>
      <c r="L506" s="24"/>
    </row>
    <row r="507" spans="6:12" ht="13.5">
      <c r="F507" s="24"/>
      <c r="G507" s="24"/>
      <c r="H507" s="24"/>
      <c r="I507" s="24"/>
      <c r="J507" s="24"/>
      <c r="K507" s="24"/>
      <c r="L507" s="24"/>
    </row>
    <row r="508" spans="6:12" ht="13.5">
      <c r="F508" s="24"/>
      <c r="G508" s="24"/>
      <c r="H508" s="24"/>
      <c r="I508" s="24"/>
      <c r="J508" s="24"/>
      <c r="K508" s="24"/>
      <c r="L508" s="24"/>
    </row>
    <row r="509" spans="6:12" ht="13.5">
      <c r="F509" s="24"/>
      <c r="G509" s="24"/>
      <c r="H509" s="24"/>
      <c r="I509" s="24"/>
      <c r="J509" s="24"/>
      <c r="K509" s="24"/>
      <c r="L509" s="24"/>
    </row>
    <row r="510" spans="6:12" ht="13.5">
      <c r="F510" s="24"/>
      <c r="G510" s="24"/>
      <c r="H510" s="24"/>
      <c r="I510" s="24"/>
      <c r="J510" s="24"/>
      <c r="K510" s="24"/>
      <c r="L510" s="24"/>
    </row>
    <row r="511" spans="6:12" ht="13.5">
      <c r="F511" s="24"/>
      <c r="G511" s="24"/>
      <c r="H511" s="24"/>
      <c r="I511" s="24"/>
      <c r="J511" s="24"/>
      <c r="K511" s="24"/>
      <c r="L511" s="24"/>
    </row>
    <row r="512" spans="6:12" ht="13.5">
      <c r="F512" s="24"/>
      <c r="G512" s="24"/>
      <c r="H512" s="24"/>
      <c r="I512" s="24"/>
      <c r="J512" s="24"/>
      <c r="K512" s="24"/>
      <c r="L512" s="24"/>
    </row>
    <row r="513" spans="6:12" ht="13.5">
      <c r="F513" s="24"/>
      <c r="G513" s="24"/>
      <c r="H513" s="24"/>
      <c r="I513" s="24"/>
      <c r="J513" s="24"/>
      <c r="K513" s="24"/>
      <c r="L513" s="24"/>
    </row>
    <row r="514" spans="6:12" ht="13.5">
      <c r="F514" s="24"/>
      <c r="G514" s="24"/>
      <c r="H514" s="24"/>
      <c r="I514" s="24"/>
      <c r="J514" s="24"/>
      <c r="K514" s="24"/>
      <c r="L514" s="24"/>
    </row>
    <row r="515" spans="6:12" ht="13.5">
      <c r="F515" s="24"/>
      <c r="G515" s="24"/>
      <c r="H515" s="24"/>
      <c r="I515" s="24"/>
      <c r="J515" s="24"/>
      <c r="K515" s="24"/>
      <c r="L515" s="24"/>
    </row>
    <row r="516" spans="6:12" ht="13.5">
      <c r="F516" s="24"/>
      <c r="G516" s="24"/>
      <c r="H516" s="24"/>
      <c r="I516" s="24"/>
      <c r="J516" s="24"/>
      <c r="K516" s="24"/>
      <c r="L516" s="24"/>
    </row>
    <row r="517" spans="6:12" ht="13.5">
      <c r="F517" s="24"/>
      <c r="G517" s="24"/>
      <c r="H517" s="24"/>
      <c r="I517" s="24"/>
      <c r="J517" s="24"/>
      <c r="K517" s="24"/>
      <c r="L517" s="24"/>
    </row>
    <row r="518" spans="6:12" ht="13.5">
      <c r="F518" s="24"/>
      <c r="G518" s="24"/>
      <c r="H518" s="24"/>
      <c r="I518" s="24"/>
      <c r="J518" s="24"/>
      <c r="K518" s="24"/>
      <c r="L518" s="24"/>
    </row>
    <row r="519" spans="6:12" ht="13.5">
      <c r="F519" s="24"/>
      <c r="G519" s="24"/>
      <c r="H519" s="24"/>
      <c r="I519" s="24"/>
      <c r="J519" s="24"/>
      <c r="K519" s="24"/>
      <c r="L519" s="24"/>
    </row>
    <row r="520" spans="6:12" ht="13.5">
      <c r="F520" s="24"/>
      <c r="G520" s="24"/>
      <c r="H520" s="24"/>
      <c r="I520" s="24"/>
      <c r="J520" s="24"/>
      <c r="K520" s="24"/>
      <c r="L520" s="24"/>
    </row>
    <row r="521" spans="6:12" ht="13.5">
      <c r="F521" s="24"/>
      <c r="G521" s="24"/>
      <c r="H521" s="24"/>
      <c r="I521" s="24"/>
      <c r="J521" s="24"/>
      <c r="K521" s="24"/>
      <c r="L521" s="24"/>
    </row>
    <row r="522" spans="6:12" ht="13.5">
      <c r="F522" s="24"/>
      <c r="G522" s="24"/>
      <c r="H522" s="24"/>
      <c r="I522" s="24"/>
      <c r="J522" s="24"/>
      <c r="K522" s="24"/>
      <c r="L522" s="24"/>
    </row>
    <row r="523" spans="6:12" ht="13.5">
      <c r="F523" s="24"/>
      <c r="G523" s="24"/>
      <c r="H523" s="24"/>
      <c r="I523" s="24"/>
      <c r="J523" s="24"/>
      <c r="K523" s="24"/>
      <c r="L523" s="24"/>
    </row>
    <row r="524" spans="6:12" ht="13.5">
      <c r="F524" s="24"/>
      <c r="G524" s="24"/>
      <c r="H524" s="24"/>
      <c r="I524" s="24"/>
      <c r="J524" s="24"/>
      <c r="K524" s="24"/>
      <c r="L524" s="24"/>
    </row>
    <row r="525" spans="6:12" ht="13.5">
      <c r="F525" s="24"/>
      <c r="G525" s="24"/>
      <c r="H525" s="24"/>
      <c r="I525" s="24"/>
      <c r="J525" s="24"/>
      <c r="K525" s="24"/>
      <c r="L525" s="24"/>
    </row>
    <row r="526" spans="6:12" ht="13.5">
      <c r="F526" s="24"/>
      <c r="G526" s="24"/>
      <c r="H526" s="24"/>
      <c r="I526" s="24"/>
      <c r="J526" s="24"/>
      <c r="K526" s="24"/>
      <c r="L526" s="24"/>
    </row>
    <row r="527" spans="6:12" ht="13.5">
      <c r="F527" s="24"/>
      <c r="G527" s="24"/>
      <c r="H527" s="24"/>
      <c r="I527" s="24"/>
      <c r="J527" s="24"/>
      <c r="K527" s="24"/>
      <c r="L527" s="24"/>
    </row>
    <row r="528" spans="6:12" ht="13.5">
      <c r="F528" s="24"/>
      <c r="G528" s="24"/>
      <c r="H528" s="24"/>
      <c r="I528" s="24"/>
      <c r="J528" s="24"/>
      <c r="K528" s="24"/>
      <c r="L528" s="24"/>
    </row>
    <row r="529" spans="6:12" ht="13.5">
      <c r="F529" s="24"/>
      <c r="G529" s="24"/>
      <c r="H529" s="24"/>
      <c r="I529" s="24"/>
      <c r="J529" s="24"/>
      <c r="K529" s="24"/>
      <c r="L529" s="24"/>
    </row>
    <row r="530" spans="6:12" ht="13.5">
      <c r="F530" s="24"/>
      <c r="G530" s="24"/>
      <c r="H530" s="24"/>
      <c r="I530" s="24"/>
      <c r="J530" s="24"/>
      <c r="K530" s="24"/>
      <c r="L530" s="24"/>
    </row>
    <row r="531" spans="6:12" ht="13.5">
      <c r="F531" s="24"/>
      <c r="G531" s="24"/>
      <c r="H531" s="24"/>
      <c r="I531" s="24"/>
      <c r="J531" s="24"/>
      <c r="K531" s="24"/>
      <c r="L531" s="24"/>
    </row>
    <row r="532" spans="6:12" ht="13.5">
      <c r="F532" s="24"/>
      <c r="G532" s="24"/>
      <c r="H532" s="24"/>
      <c r="I532" s="24"/>
      <c r="J532" s="24"/>
      <c r="K532" s="24"/>
      <c r="L532" s="24"/>
    </row>
    <row r="533" spans="6:12" ht="13.5">
      <c r="F533" s="24"/>
      <c r="G533" s="24"/>
      <c r="H533" s="24"/>
      <c r="I533" s="24"/>
      <c r="J533" s="24"/>
      <c r="K533" s="24"/>
      <c r="L533" s="24"/>
    </row>
    <row r="534" spans="6:12" ht="13.5">
      <c r="F534" s="24"/>
      <c r="G534" s="24"/>
      <c r="H534" s="24"/>
      <c r="I534" s="24"/>
      <c r="J534" s="24"/>
      <c r="K534" s="24"/>
      <c r="L534" s="24"/>
    </row>
    <row r="535" spans="6:12" ht="13.5">
      <c r="F535" s="24"/>
      <c r="G535" s="24"/>
      <c r="H535" s="24"/>
      <c r="I535" s="24"/>
      <c r="J535" s="24"/>
      <c r="K535" s="24"/>
      <c r="L535" s="24"/>
    </row>
    <row r="536" spans="6:12" ht="13.5">
      <c r="F536" s="24"/>
      <c r="G536" s="24"/>
      <c r="H536" s="24"/>
      <c r="I536" s="24"/>
      <c r="J536" s="24"/>
      <c r="K536" s="24"/>
      <c r="L536" s="24"/>
    </row>
    <row r="537" spans="6:12" ht="13.5">
      <c r="F537" s="24"/>
      <c r="G537" s="24"/>
      <c r="H537" s="24"/>
      <c r="I537" s="24"/>
      <c r="J537" s="24"/>
      <c r="K537" s="24"/>
      <c r="L537" s="24"/>
    </row>
    <row r="538" spans="6:12" ht="13.5">
      <c r="F538" s="24"/>
      <c r="G538" s="24"/>
      <c r="H538" s="24"/>
      <c r="I538" s="24"/>
      <c r="J538" s="24"/>
      <c r="K538" s="24"/>
      <c r="L538" s="24"/>
    </row>
    <row r="539" spans="6:12" ht="13.5">
      <c r="F539" s="24"/>
      <c r="G539" s="24"/>
      <c r="H539" s="24"/>
      <c r="I539" s="24"/>
      <c r="J539" s="24"/>
      <c r="K539" s="24"/>
      <c r="L539" s="24"/>
    </row>
    <row r="540" spans="6:12" ht="13.5">
      <c r="F540" s="24"/>
      <c r="G540" s="24"/>
      <c r="H540" s="24"/>
      <c r="I540" s="24"/>
      <c r="J540" s="24"/>
      <c r="K540" s="24"/>
      <c r="L540" s="24"/>
    </row>
    <row r="541" spans="6:12" ht="13.5">
      <c r="F541" s="24"/>
      <c r="G541" s="24"/>
      <c r="H541" s="24"/>
      <c r="I541" s="24"/>
      <c r="J541" s="24"/>
      <c r="K541" s="24"/>
      <c r="L541" s="24"/>
    </row>
    <row r="542" spans="6:12" ht="13.5">
      <c r="F542" s="24"/>
      <c r="G542" s="24"/>
      <c r="H542" s="24"/>
      <c r="I542" s="24"/>
      <c r="J542" s="24"/>
      <c r="K542" s="24"/>
      <c r="L542" s="24"/>
    </row>
    <row r="543" spans="6:12" ht="13.5">
      <c r="F543" s="24"/>
      <c r="G543" s="24"/>
      <c r="H543" s="24"/>
      <c r="I543" s="24"/>
      <c r="J543" s="24"/>
      <c r="K543" s="24"/>
      <c r="L543" s="24"/>
    </row>
    <row r="544" spans="6:12" ht="13.5">
      <c r="F544" s="24"/>
      <c r="G544" s="24"/>
      <c r="H544" s="24"/>
      <c r="I544" s="24"/>
      <c r="J544" s="24"/>
      <c r="K544" s="24"/>
      <c r="L544" s="24"/>
    </row>
    <row r="545" spans="6:12" ht="13.5">
      <c r="F545" s="24"/>
      <c r="G545" s="24"/>
      <c r="H545" s="24"/>
      <c r="I545" s="24"/>
      <c r="J545" s="24"/>
      <c r="K545" s="24"/>
      <c r="L545" s="24"/>
    </row>
    <row r="546" spans="6:12" ht="13.5">
      <c r="F546" s="24"/>
      <c r="G546" s="24"/>
      <c r="H546" s="24"/>
      <c r="I546" s="24"/>
      <c r="J546" s="24"/>
      <c r="K546" s="24"/>
      <c r="L546" s="24"/>
    </row>
    <row r="547" spans="6:12" ht="13.5">
      <c r="F547" s="24"/>
      <c r="G547" s="24"/>
      <c r="H547" s="24"/>
      <c r="I547" s="24"/>
      <c r="J547" s="24"/>
      <c r="K547" s="24"/>
      <c r="L547" s="24"/>
    </row>
    <row r="548" spans="6:12" ht="13.5">
      <c r="F548" s="24"/>
      <c r="G548" s="24"/>
      <c r="H548" s="24"/>
      <c r="I548" s="24"/>
      <c r="J548" s="24"/>
      <c r="K548" s="24"/>
      <c r="L548" s="24"/>
    </row>
    <row r="549" spans="6:12" ht="13.5">
      <c r="F549" s="24"/>
      <c r="G549" s="24"/>
      <c r="H549" s="24"/>
      <c r="I549" s="24"/>
      <c r="J549" s="24"/>
      <c r="K549" s="24"/>
      <c r="L549" s="24"/>
    </row>
    <row r="550" spans="6:12" ht="13.5">
      <c r="F550" s="24"/>
      <c r="G550" s="24"/>
      <c r="H550" s="24"/>
      <c r="I550" s="24"/>
      <c r="J550" s="24"/>
      <c r="K550" s="24"/>
      <c r="L550" s="24"/>
    </row>
    <row r="551" spans="6:12" ht="13.5">
      <c r="F551" s="24"/>
      <c r="G551" s="24"/>
      <c r="H551" s="24"/>
      <c r="I551" s="24"/>
      <c r="J551" s="24"/>
      <c r="K551" s="24"/>
      <c r="L551" s="24"/>
    </row>
    <row r="552" spans="6:12" ht="13.5">
      <c r="F552" s="24"/>
      <c r="G552" s="24"/>
      <c r="H552" s="24"/>
      <c r="I552" s="24"/>
      <c r="J552" s="24"/>
      <c r="K552" s="24"/>
      <c r="L552" s="24"/>
    </row>
    <row r="553" spans="6:12" ht="13.5">
      <c r="F553" s="24"/>
      <c r="G553" s="24"/>
      <c r="H553" s="24"/>
      <c r="I553" s="24"/>
      <c r="J553" s="24"/>
      <c r="K553" s="24"/>
      <c r="L553" s="24"/>
    </row>
    <row r="554" spans="6:12" ht="13.5">
      <c r="F554" s="24"/>
      <c r="G554" s="24"/>
      <c r="H554" s="24"/>
      <c r="I554" s="24"/>
      <c r="J554" s="24"/>
      <c r="K554" s="24"/>
      <c r="L554" s="24"/>
    </row>
    <row r="555" spans="6:12" ht="13.5">
      <c r="F555" s="24"/>
      <c r="G555" s="24"/>
      <c r="H555" s="24"/>
      <c r="I555" s="24"/>
      <c r="J555" s="24"/>
      <c r="K555" s="24"/>
      <c r="L555" s="24"/>
    </row>
    <row r="556" spans="6:12" ht="13.5">
      <c r="F556" s="24"/>
      <c r="G556" s="24"/>
      <c r="H556" s="24"/>
      <c r="I556" s="24"/>
      <c r="J556" s="24"/>
      <c r="K556" s="24"/>
      <c r="L556" s="24"/>
    </row>
    <row r="557" spans="6:12" ht="13.5">
      <c r="F557" s="24"/>
      <c r="G557" s="24"/>
      <c r="H557" s="24"/>
      <c r="I557" s="24"/>
      <c r="J557" s="24"/>
      <c r="K557" s="24"/>
      <c r="L557" s="24"/>
    </row>
    <row r="558" spans="6:12" ht="13.5">
      <c r="F558" s="24"/>
      <c r="G558" s="24"/>
      <c r="H558" s="24"/>
      <c r="I558" s="24"/>
      <c r="J558" s="24"/>
      <c r="K558" s="24"/>
      <c r="L558" s="24"/>
    </row>
    <row r="559" spans="6:12" ht="13.5">
      <c r="F559" s="24"/>
      <c r="G559" s="24"/>
      <c r="H559" s="24"/>
      <c r="I559" s="24"/>
      <c r="J559" s="24"/>
      <c r="K559" s="24"/>
      <c r="L559" s="24"/>
    </row>
    <row r="560" spans="6:12" ht="13.5">
      <c r="F560" s="24"/>
      <c r="G560" s="24"/>
      <c r="H560" s="24"/>
      <c r="I560" s="24"/>
      <c r="J560" s="24"/>
      <c r="K560" s="24"/>
      <c r="L560" s="24"/>
    </row>
    <row r="561" spans="6:12" ht="13.5">
      <c r="F561" s="24"/>
      <c r="G561" s="24"/>
      <c r="H561" s="24"/>
      <c r="I561" s="24"/>
      <c r="J561" s="24"/>
      <c r="K561" s="24"/>
      <c r="L561" s="24"/>
    </row>
    <row r="562" spans="6:12" ht="13.5">
      <c r="F562" s="24"/>
      <c r="G562" s="24"/>
      <c r="H562" s="24"/>
      <c r="I562" s="24"/>
      <c r="J562" s="24"/>
      <c r="K562" s="24"/>
      <c r="L562" s="24"/>
    </row>
    <row r="563" spans="6:12" ht="13.5">
      <c r="F563" s="24"/>
      <c r="G563" s="24"/>
      <c r="H563" s="24"/>
      <c r="I563" s="24"/>
      <c r="J563" s="24"/>
      <c r="K563" s="24"/>
      <c r="L563" s="24"/>
    </row>
    <row r="564" spans="6:12" ht="13.5">
      <c r="F564" s="24"/>
      <c r="G564" s="24"/>
      <c r="H564" s="24"/>
      <c r="I564" s="24"/>
      <c r="J564" s="24"/>
      <c r="K564" s="24"/>
      <c r="L564" s="24"/>
    </row>
    <row r="565" spans="6:12" ht="13.5">
      <c r="F565" s="24"/>
      <c r="G565" s="24"/>
      <c r="H565" s="24"/>
      <c r="I565" s="24"/>
      <c r="J565" s="24"/>
      <c r="K565" s="24"/>
      <c r="L565" s="24"/>
    </row>
    <row r="566" spans="6:12" ht="13.5">
      <c r="F566" s="24"/>
      <c r="G566" s="24"/>
      <c r="H566" s="24"/>
      <c r="I566" s="24"/>
      <c r="J566" s="24"/>
      <c r="K566" s="24"/>
      <c r="L566" s="24"/>
    </row>
    <row r="567" spans="6:12" ht="13.5">
      <c r="F567" s="24"/>
      <c r="G567" s="24"/>
      <c r="H567" s="24"/>
      <c r="I567" s="24"/>
      <c r="J567" s="24"/>
      <c r="K567" s="24"/>
      <c r="L567" s="24"/>
    </row>
    <row r="568" spans="6:12" ht="13.5">
      <c r="F568" s="24"/>
      <c r="G568" s="24"/>
      <c r="H568" s="24"/>
      <c r="I568" s="24"/>
      <c r="J568" s="24"/>
      <c r="K568" s="24"/>
      <c r="L568" s="24"/>
    </row>
    <row r="569" spans="6:12" ht="13.5">
      <c r="F569" s="24"/>
      <c r="G569" s="24"/>
      <c r="H569" s="24"/>
      <c r="I569" s="24"/>
      <c r="J569" s="24"/>
      <c r="K569" s="24"/>
      <c r="L569" s="24"/>
    </row>
    <row r="570" spans="6:12" ht="13.5">
      <c r="F570" s="24"/>
      <c r="G570" s="24"/>
      <c r="H570" s="24"/>
      <c r="I570" s="24"/>
      <c r="J570" s="24"/>
      <c r="K570" s="24"/>
      <c r="L570" s="24"/>
    </row>
    <row r="571" spans="6:12" ht="13.5">
      <c r="F571" s="24"/>
      <c r="G571" s="24"/>
      <c r="H571" s="24"/>
      <c r="I571" s="24"/>
      <c r="J571" s="24"/>
      <c r="K571" s="24"/>
      <c r="L571" s="24"/>
    </row>
    <row r="572" spans="6:12" ht="13.5">
      <c r="F572" s="24"/>
      <c r="G572" s="24"/>
      <c r="H572" s="24"/>
      <c r="I572" s="24"/>
      <c r="J572" s="24"/>
      <c r="K572" s="24"/>
      <c r="L572" s="24"/>
    </row>
    <row r="573" spans="6:12" ht="13.5">
      <c r="F573" s="24"/>
      <c r="G573" s="24"/>
      <c r="H573" s="24"/>
      <c r="I573" s="24"/>
      <c r="J573" s="24"/>
      <c r="K573" s="24"/>
      <c r="L573" s="24"/>
    </row>
    <row r="574" spans="6:12" ht="13.5">
      <c r="F574" s="24"/>
      <c r="G574" s="24"/>
      <c r="H574" s="24"/>
      <c r="I574" s="24"/>
      <c r="J574" s="24"/>
      <c r="K574" s="24"/>
      <c r="L574" s="24"/>
    </row>
    <row r="575" spans="6:12" ht="13.5">
      <c r="F575" s="24"/>
      <c r="G575" s="24"/>
      <c r="H575" s="24"/>
      <c r="I575" s="24"/>
      <c r="J575" s="24"/>
      <c r="K575" s="24"/>
      <c r="L575" s="24"/>
    </row>
    <row r="576" spans="6:12" ht="13.5">
      <c r="F576" s="24"/>
      <c r="G576" s="24"/>
      <c r="H576" s="24"/>
      <c r="I576" s="24"/>
      <c r="J576" s="24"/>
      <c r="K576" s="24"/>
      <c r="L576" s="24"/>
    </row>
    <row r="577" spans="6:12" ht="13.5">
      <c r="F577" s="24"/>
      <c r="G577" s="24"/>
      <c r="H577" s="24"/>
      <c r="I577" s="24"/>
      <c r="J577" s="24"/>
      <c r="K577" s="24"/>
      <c r="L577" s="24"/>
    </row>
    <row r="578" spans="6:12" ht="13.5">
      <c r="F578" s="24"/>
      <c r="G578" s="24"/>
      <c r="H578" s="24"/>
      <c r="I578" s="24"/>
      <c r="J578" s="24"/>
      <c r="K578" s="24"/>
      <c r="L578" s="24"/>
    </row>
    <row r="579" spans="6:12" ht="13.5">
      <c r="F579" s="24"/>
      <c r="G579" s="24"/>
      <c r="H579" s="24"/>
      <c r="I579" s="24"/>
      <c r="J579" s="24"/>
      <c r="K579" s="24"/>
      <c r="L579" s="24"/>
    </row>
    <row r="580" spans="6:12" ht="13.5">
      <c r="F580" s="24"/>
      <c r="G580" s="24"/>
      <c r="H580" s="24"/>
      <c r="I580" s="24"/>
      <c r="J580" s="24"/>
      <c r="K580" s="24"/>
      <c r="L580" s="24"/>
    </row>
    <row r="581" spans="6:12" ht="13.5">
      <c r="F581" s="24"/>
      <c r="G581" s="24"/>
      <c r="H581" s="24"/>
      <c r="I581" s="24"/>
      <c r="J581" s="24"/>
      <c r="K581" s="24"/>
      <c r="L581" s="24"/>
    </row>
    <row r="582" spans="6:12" ht="13.5">
      <c r="F582" s="24"/>
      <c r="G582" s="24"/>
      <c r="H582" s="24"/>
      <c r="I582" s="24"/>
      <c r="J582" s="24"/>
      <c r="K582" s="24"/>
      <c r="L582" s="24"/>
    </row>
    <row r="583" spans="6:12" ht="13.5">
      <c r="F583" s="24"/>
      <c r="G583" s="24"/>
      <c r="H583" s="24"/>
      <c r="I583" s="24"/>
      <c r="J583" s="24"/>
      <c r="K583" s="24"/>
      <c r="L583" s="24"/>
    </row>
    <row r="584" spans="6:12" ht="13.5">
      <c r="F584" s="24"/>
      <c r="G584" s="24"/>
      <c r="H584" s="24"/>
      <c r="I584" s="24"/>
      <c r="J584" s="24"/>
      <c r="K584" s="24"/>
      <c r="L584" s="24"/>
    </row>
    <row r="585" spans="6:12" ht="13.5">
      <c r="F585" s="24"/>
      <c r="G585" s="24"/>
      <c r="H585" s="24"/>
      <c r="I585" s="24"/>
      <c r="J585" s="24"/>
      <c r="K585" s="24"/>
      <c r="L585" s="24"/>
    </row>
    <row r="586" spans="6:12" ht="13.5">
      <c r="F586" s="24"/>
      <c r="G586" s="24"/>
      <c r="H586" s="24"/>
      <c r="I586" s="24"/>
      <c r="J586" s="24"/>
      <c r="K586" s="24"/>
      <c r="L586" s="24"/>
    </row>
    <row r="587" spans="6:12" ht="13.5">
      <c r="F587" s="24"/>
      <c r="G587" s="24"/>
      <c r="H587" s="24"/>
      <c r="I587" s="24"/>
      <c r="J587" s="24"/>
      <c r="K587" s="24"/>
      <c r="L587" s="24"/>
    </row>
    <row r="588" spans="6:12" ht="13.5">
      <c r="F588" s="24"/>
      <c r="G588" s="24"/>
      <c r="H588" s="24"/>
      <c r="I588" s="24"/>
      <c r="J588" s="24"/>
      <c r="K588" s="24"/>
      <c r="L588" s="24"/>
    </row>
    <row r="589" spans="6:12" ht="13.5">
      <c r="F589" s="24"/>
      <c r="G589" s="24"/>
      <c r="H589" s="24"/>
      <c r="I589" s="24"/>
      <c r="J589" s="24"/>
      <c r="K589" s="24"/>
      <c r="L589" s="24"/>
    </row>
    <row r="590" spans="6:12" ht="13.5">
      <c r="F590" s="24"/>
      <c r="G590" s="24"/>
      <c r="H590" s="24"/>
      <c r="I590" s="24"/>
      <c r="J590" s="24"/>
      <c r="K590" s="24"/>
      <c r="L590" s="24"/>
    </row>
    <row r="591" spans="6:12" ht="13.5">
      <c r="F591" s="24"/>
      <c r="G591" s="24"/>
      <c r="H591" s="24"/>
      <c r="I591" s="24"/>
      <c r="J591" s="24"/>
      <c r="K591" s="24"/>
      <c r="L591" s="24"/>
    </row>
    <row r="592" spans="6:12" ht="13.5">
      <c r="F592" s="24"/>
      <c r="G592" s="24"/>
      <c r="H592" s="24"/>
      <c r="I592" s="24"/>
      <c r="J592" s="24"/>
      <c r="K592" s="24"/>
      <c r="L592" s="24"/>
    </row>
    <row r="593" spans="6:12" ht="13.5">
      <c r="F593" s="24"/>
      <c r="G593" s="24"/>
      <c r="H593" s="24"/>
      <c r="I593" s="24"/>
      <c r="J593" s="24"/>
      <c r="K593" s="24"/>
      <c r="L593" s="24"/>
    </row>
    <row r="594" spans="6:12" ht="13.5">
      <c r="F594" s="24"/>
      <c r="G594" s="24"/>
      <c r="H594" s="24"/>
      <c r="I594" s="24"/>
      <c r="J594" s="24"/>
      <c r="K594" s="24"/>
      <c r="L594" s="24"/>
    </row>
    <row r="595" spans="6:12" ht="13.5">
      <c r="F595" s="24"/>
      <c r="G595" s="24"/>
      <c r="H595" s="24"/>
      <c r="I595" s="24"/>
      <c r="J595" s="24"/>
      <c r="K595" s="24"/>
      <c r="L595" s="24"/>
    </row>
    <row r="596" spans="6:12" ht="13.5">
      <c r="F596" s="24"/>
      <c r="G596" s="24"/>
      <c r="H596" s="24"/>
      <c r="I596" s="24"/>
      <c r="J596" s="24"/>
      <c r="K596" s="24"/>
      <c r="L596" s="24"/>
    </row>
    <row r="597" spans="6:12" ht="13.5">
      <c r="F597" s="24"/>
      <c r="G597" s="24"/>
      <c r="H597" s="24"/>
      <c r="I597" s="24"/>
      <c r="J597" s="24"/>
      <c r="K597" s="24"/>
      <c r="L597" s="24"/>
    </row>
    <row r="598" spans="6:12" ht="13.5">
      <c r="F598" s="24"/>
      <c r="G598" s="24"/>
      <c r="H598" s="24"/>
      <c r="I598" s="24"/>
      <c r="J598" s="24"/>
      <c r="K598" s="24"/>
      <c r="L598" s="24"/>
    </row>
    <row r="599" spans="6:12" ht="13.5">
      <c r="F599" s="24"/>
      <c r="G599" s="24"/>
      <c r="H599" s="24"/>
      <c r="I599" s="24"/>
      <c r="J599" s="24"/>
      <c r="K599" s="24"/>
      <c r="L599" s="24"/>
    </row>
    <row r="600" spans="6:12" ht="13.5">
      <c r="F600" s="24"/>
      <c r="G600" s="24"/>
      <c r="H600" s="24"/>
      <c r="I600" s="24"/>
      <c r="J600" s="24"/>
      <c r="K600" s="24"/>
      <c r="L600" s="24"/>
    </row>
    <row r="601" spans="6:12" ht="13.5">
      <c r="F601" s="24"/>
      <c r="G601" s="24"/>
      <c r="H601" s="24"/>
      <c r="I601" s="24"/>
      <c r="J601" s="24"/>
      <c r="K601" s="24"/>
      <c r="L601" s="24"/>
    </row>
    <row r="602" spans="6:12" ht="13.5">
      <c r="F602" s="24"/>
      <c r="G602" s="24"/>
      <c r="H602" s="24"/>
      <c r="I602" s="24"/>
      <c r="J602" s="24"/>
      <c r="K602" s="24"/>
      <c r="L602" s="24"/>
    </row>
    <row r="603" spans="6:12" ht="13.5">
      <c r="F603" s="24"/>
      <c r="G603" s="24"/>
      <c r="H603" s="24"/>
      <c r="I603" s="24"/>
      <c r="J603" s="24"/>
      <c r="K603" s="24"/>
      <c r="L603" s="24"/>
    </row>
    <row r="604" spans="6:12" ht="13.5">
      <c r="F604" s="24"/>
      <c r="G604" s="24"/>
      <c r="H604" s="24"/>
      <c r="I604" s="24"/>
      <c r="J604" s="24"/>
      <c r="K604" s="24"/>
      <c r="L604" s="24"/>
    </row>
    <row r="605" spans="6:12" ht="13.5">
      <c r="F605" s="24"/>
      <c r="G605" s="24"/>
      <c r="H605" s="24"/>
      <c r="I605" s="24"/>
      <c r="J605" s="24"/>
      <c r="K605" s="24"/>
      <c r="L605" s="24"/>
    </row>
    <row r="606" spans="6:12" ht="13.5">
      <c r="F606" s="24"/>
      <c r="G606" s="24"/>
      <c r="H606" s="24"/>
      <c r="I606" s="24"/>
      <c r="J606" s="24"/>
      <c r="K606" s="24"/>
      <c r="L606" s="24"/>
    </row>
    <row r="607" spans="6:12" ht="13.5">
      <c r="F607" s="24"/>
      <c r="G607" s="24"/>
      <c r="H607" s="24"/>
      <c r="I607" s="24"/>
      <c r="J607" s="24"/>
      <c r="K607" s="24"/>
      <c r="L607" s="24"/>
    </row>
    <row r="608" spans="6:12" ht="13.5">
      <c r="F608" s="24"/>
      <c r="G608" s="24"/>
      <c r="H608" s="24"/>
      <c r="I608" s="24"/>
      <c r="J608" s="24"/>
      <c r="K608" s="24"/>
      <c r="L608" s="24"/>
    </row>
    <row r="609" spans="6:12" ht="13.5">
      <c r="F609" s="24"/>
      <c r="G609" s="24"/>
      <c r="H609" s="24"/>
      <c r="I609" s="24"/>
      <c r="J609" s="24"/>
      <c r="K609" s="24"/>
      <c r="L609" s="24"/>
    </row>
    <row r="610" spans="6:12" ht="13.5">
      <c r="F610" s="24"/>
      <c r="G610" s="24"/>
      <c r="H610" s="24"/>
      <c r="I610" s="24"/>
      <c r="J610" s="24"/>
      <c r="K610" s="24"/>
      <c r="L610" s="24"/>
    </row>
    <row r="611" spans="6:12" ht="13.5">
      <c r="F611" s="24"/>
      <c r="G611" s="24"/>
      <c r="H611" s="24"/>
      <c r="I611" s="24"/>
      <c r="J611" s="24"/>
      <c r="K611" s="24"/>
      <c r="L611" s="24"/>
    </row>
    <row r="612" spans="6:12" ht="13.5">
      <c r="F612" s="24"/>
      <c r="G612" s="24"/>
      <c r="H612" s="24"/>
      <c r="I612" s="24"/>
      <c r="J612" s="24"/>
      <c r="K612" s="24"/>
      <c r="L612" s="24"/>
    </row>
    <row r="613" spans="6:12" ht="13.5">
      <c r="F613" s="24"/>
      <c r="G613" s="24"/>
      <c r="H613" s="24"/>
      <c r="I613" s="24"/>
      <c r="J613" s="24"/>
      <c r="K613" s="24"/>
      <c r="L613" s="24"/>
    </row>
    <row r="614" spans="6:12" ht="13.5">
      <c r="F614" s="24"/>
      <c r="G614" s="24"/>
      <c r="H614" s="24"/>
      <c r="I614" s="24"/>
      <c r="J614" s="24"/>
      <c r="K614" s="24"/>
      <c r="L614" s="24"/>
    </row>
    <row r="615" spans="6:12" ht="13.5">
      <c r="F615" s="24"/>
      <c r="G615" s="24"/>
      <c r="H615" s="24"/>
      <c r="I615" s="24"/>
      <c r="J615" s="24"/>
      <c r="K615" s="24"/>
      <c r="L615" s="24"/>
    </row>
  </sheetData>
  <printOptions/>
  <pageMargins left="0.36" right="0.2" top="0.71" bottom="0.68" header="0.45" footer="0.18"/>
  <pageSetup horizontalDpi="600" verticalDpi="600" orientation="portrait" paperSize="9" scale="93" r:id="rId1"/>
  <rowBreaks count="5" manualBreakCount="5">
    <brk id="48" max="11" man="1"/>
    <brk id="73" max="11" man="1"/>
    <brk id="124" max="11" man="1"/>
    <brk id="177" max="255" man="1"/>
    <brk id="2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KUMPULAN FIMA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KUMPULAN FIMA BERHAD</dc:creator>
  <cp:keywords/>
  <dc:description/>
  <cp:lastModifiedBy>klseedms</cp:lastModifiedBy>
  <cp:lastPrinted>2000-05-31T21:37:30Z</cp:lastPrinted>
  <dcterms:created xsi:type="dcterms:W3CDTF">2000-05-30T19:35:41Z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